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ЭтаКнига" autoCompressPictures="0" defaultThemeVersion="124226"/>
  <bookViews>
    <workbookView xWindow="-120" yWindow="-120" windowWidth="20730" windowHeight="11160" tabRatio="791" activeTab="13"/>
  </bookViews>
  <sheets>
    <sheet name="GCI (WEF)" sheetId="12" r:id="rId1"/>
    <sheet name="SPI" sheetId="28" r:id="rId2"/>
    <sheet name="IG (KOF)" sheetId="21" r:id="rId3"/>
    <sheet name="Prosperity Index" sheetId="1" r:id="rId4"/>
    <sheet name="BTI" sheetId="8" r:id="rId5"/>
    <sheet name="EFW (Fraser)" sheetId="11" r:id="rId6"/>
    <sheet name="EF (Heritage, WSJ)" sheetId="4" r:id="rId7"/>
    <sheet name="HDI (UN)" sheetId="16" r:id="rId8"/>
    <sheet name="GII (INSEAD)" sheetId="13" r:id="rId9"/>
    <sheet name="LPI (World Bank)" sheetId="14" r:id="rId10"/>
    <sheet name="GET (WEF)" sheetId="18" r:id="rId11"/>
    <sheet name="UN E-G" sheetId="27" r:id="rId12"/>
    <sheet name="NRI" sheetId="25" r:id="rId13"/>
    <sheet name="ECI" sheetId="34" r:id="rId14"/>
  </sheets>
  <definedNames>
    <definedName name="_xlnm._FilterDatabase" localSheetId="4" hidden="1">BTI!$A$3:$K$51</definedName>
    <definedName name="_xlnm._FilterDatabase" localSheetId="6" hidden="1">'EF (Heritage, WSJ)'!$A$3:$Q$9</definedName>
    <definedName name="_xlnm._FilterDatabase" localSheetId="5" hidden="1">'EFW (Fraser)'!$A$4:$J$10</definedName>
    <definedName name="_xlnm._FilterDatabase" localSheetId="0" hidden="1">'GCI (WEF)'!$A$3:$K$15</definedName>
    <definedName name="_xlnm._FilterDatabase" localSheetId="10" hidden="1">'GET (WEF)'!#REF!</definedName>
    <definedName name="_xlnm._FilterDatabase" localSheetId="8" hidden="1">'GII (INSEAD)'!#REF!</definedName>
    <definedName name="_xlnm._FilterDatabase" localSheetId="2" hidden="1">'IG (KOF)'!$A$5:$M$17</definedName>
    <definedName name="_xlnm._FilterDatabase" localSheetId="9" hidden="1">'LPI (World Bank)'!$A$3:$I$15</definedName>
    <definedName name="_xlnm._FilterDatabase" localSheetId="12" hidden="1">NRI!$C$2:$H$15</definedName>
    <definedName name="_xlnm._FilterDatabase" localSheetId="3" hidden="1">'Prosperity Index'!$A$3:$K$9</definedName>
    <definedName name="_xlnm._FilterDatabase" localSheetId="1" hidden="1">SPI!$A$2:$H$14</definedName>
    <definedName name="_xlnm._FilterDatabase" localSheetId="11" hidden="1">'UN E-G'!$A$3:$H$15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3" l="1"/>
  <c r="N10" i="11" l="1"/>
  <c r="U9" i="1"/>
  <c r="O17" i="21"/>
  <c r="O16" i="21"/>
  <c r="K14" i="28"/>
  <c r="K13" i="28"/>
  <c r="M15" i="34" l="1"/>
  <c r="M14" i="16"/>
  <c r="J51" i="8" l="1"/>
  <c r="J50" i="8"/>
  <c r="J39" i="8"/>
  <c r="J38" i="8"/>
  <c r="J27" i="8"/>
  <c r="J26" i="8"/>
  <c r="J15" i="8"/>
  <c r="J14" i="8"/>
  <c r="M15" i="16" l="1"/>
  <c r="O9" i="4" l="1"/>
  <c r="N16" i="21" l="1"/>
  <c r="N17" i="21"/>
  <c r="T9" i="1" l="1"/>
  <c r="N15" i="13" l="1"/>
  <c r="N14" i="13"/>
  <c r="M10" i="11" l="1"/>
  <c r="J14" i="28" l="1"/>
  <c r="J13" i="28"/>
  <c r="I13" i="28"/>
  <c r="H13" i="28"/>
  <c r="S14" i="12"/>
  <c r="I14" i="27" l="1"/>
  <c r="I15" i="27"/>
  <c r="L15" i="34"/>
  <c r="N9" i="4"/>
  <c r="S15" i="12"/>
  <c r="F15" i="34"/>
  <c r="G15" i="34"/>
  <c r="K15" i="34"/>
  <c r="D15" i="34"/>
  <c r="E15" i="34"/>
  <c r="I15" i="34"/>
  <c r="J15" i="34"/>
  <c r="H15" i="34"/>
  <c r="L15" i="16"/>
  <c r="L14" i="16"/>
  <c r="S9" i="1"/>
  <c r="R9" i="1"/>
  <c r="Q9" i="1"/>
  <c r="M17" i="21"/>
  <c r="K9" i="1"/>
  <c r="J9" i="1"/>
  <c r="M16" i="21"/>
  <c r="I14" i="28"/>
  <c r="M15" i="13"/>
  <c r="M14" i="13"/>
  <c r="L10" i="11"/>
  <c r="M9" i="4"/>
  <c r="R14" i="12"/>
  <c r="R15" i="12"/>
  <c r="J10" i="11"/>
  <c r="D14" i="12"/>
  <c r="K15" i="12"/>
  <c r="K14" i="12"/>
  <c r="F15" i="25"/>
  <c r="E14" i="18"/>
  <c r="G15" i="25"/>
  <c r="D15" i="18"/>
  <c r="D15" i="25"/>
  <c r="H15" i="25"/>
  <c r="D14" i="18"/>
  <c r="D15" i="14"/>
  <c r="E15" i="25"/>
  <c r="E15" i="18"/>
  <c r="D14" i="14"/>
  <c r="E14" i="13"/>
  <c r="E15" i="12"/>
  <c r="I15" i="12"/>
  <c r="D14" i="13"/>
  <c r="F15" i="12"/>
  <c r="J15" i="12"/>
  <c r="G15" i="12"/>
  <c r="H15" i="12"/>
  <c r="E15" i="13"/>
  <c r="D15" i="12"/>
  <c r="C10" i="11"/>
  <c r="D10" i="11"/>
  <c r="G10" i="11"/>
  <c r="I10" i="11"/>
  <c r="F10" i="11"/>
  <c r="E10" i="11"/>
  <c r="H10" i="11"/>
  <c r="E14" i="25"/>
  <c r="H14" i="25"/>
  <c r="D14" i="25"/>
  <c r="G14" i="25"/>
  <c r="F14" i="25"/>
  <c r="J14" i="12"/>
  <c r="J15" i="16"/>
  <c r="J14" i="16"/>
  <c r="K14" i="16"/>
  <c r="K15" i="16"/>
  <c r="H51" i="8"/>
  <c r="G50" i="8"/>
  <c r="E39" i="8"/>
  <c r="I39" i="8"/>
  <c r="I38" i="8"/>
  <c r="I27" i="8"/>
  <c r="H26" i="8"/>
  <c r="F15" i="8"/>
  <c r="E15" i="8"/>
  <c r="I51" i="8"/>
  <c r="E51" i="8"/>
  <c r="H50" i="8"/>
  <c r="F39" i="8"/>
  <c r="F38" i="8"/>
  <c r="F27" i="8"/>
  <c r="E27" i="8"/>
  <c r="I26" i="8"/>
  <c r="G15" i="8"/>
  <c r="E14" i="8"/>
  <c r="G26" i="8"/>
  <c r="I15" i="8"/>
  <c r="K10" i="11"/>
  <c r="F51" i="8"/>
  <c r="E50" i="8"/>
  <c r="I50" i="8"/>
  <c r="G39" i="8"/>
  <c r="G38" i="8"/>
  <c r="G27" i="8"/>
  <c r="F26" i="8"/>
  <c r="E26" i="8"/>
  <c r="H15" i="8"/>
  <c r="G51" i="8"/>
  <c r="F50" i="8"/>
  <c r="E38" i="8"/>
  <c r="H39" i="8"/>
  <c r="H38" i="8"/>
  <c r="H27" i="8"/>
  <c r="I14" i="8"/>
  <c r="H14" i="28"/>
  <c r="D14" i="28"/>
  <c r="E13" i="28"/>
  <c r="E14" i="28"/>
  <c r="G14" i="28"/>
  <c r="F14" i="28"/>
  <c r="G13" i="28"/>
  <c r="F13" i="28"/>
  <c r="D13" i="28"/>
  <c r="H15" i="27"/>
  <c r="L15" i="13"/>
  <c r="H14" i="27"/>
  <c r="H15" i="14"/>
  <c r="L14" i="13"/>
  <c r="H14" i="14"/>
  <c r="K14" i="13"/>
  <c r="K15" i="13"/>
  <c r="L9" i="4"/>
  <c r="K9" i="4"/>
  <c r="G16" i="21"/>
  <c r="K16" i="21"/>
  <c r="G17" i="21"/>
  <c r="K17" i="21"/>
  <c r="J16" i="21"/>
  <c r="D16" i="21"/>
  <c r="H16" i="21"/>
  <c r="L16" i="21"/>
  <c r="H17" i="21"/>
  <c r="L17" i="21"/>
  <c r="J17" i="21"/>
  <c r="E16" i="21"/>
  <c r="I16" i="21"/>
  <c r="E17" i="21"/>
  <c r="I17" i="21"/>
  <c r="D17" i="21"/>
  <c r="F16" i="21"/>
  <c r="F17" i="21"/>
  <c r="G15" i="14"/>
  <c r="E15" i="14"/>
  <c r="G15" i="27"/>
  <c r="G14" i="14"/>
  <c r="F15" i="14"/>
  <c r="F15" i="13"/>
  <c r="J15" i="13"/>
  <c r="E15" i="16"/>
  <c r="I15" i="16"/>
  <c r="G15" i="13"/>
  <c r="F15" i="16"/>
  <c r="F14" i="13"/>
  <c r="H15" i="13"/>
  <c r="G15" i="16"/>
  <c r="I15" i="13"/>
  <c r="D15" i="16"/>
  <c r="H15" i="16"/>
  <c r="E15" i="27"/>
  <c r="F15" i="27"/>
  <c r="D15" i="27"/>
  <c r="D9" i="4"/>
  <c r="E14" i="27"/>
  <c r="F14" i="27"/>
  <c r="D14" i="27"/>
  <c r="G14" i="27"/>
  <c r="I14" i="16"/>
  <c r="J9" i="4"/>
  <c r="E14" i="16"/>
  <c r="D14" i="16"/>
  <c r="F14" i="16"/>
  <c r="H14" i="16"/>
  <c r="G14" i="16"/>
  <c r="H14" i="13"/>
  <c r="I14" i="13"/>
  <c r="G14" i="13"/>
  <c r="J14" i="13"/>
  <c r="I9" i="1"/>
  <c r="F14" i="14"/>
  <c r="H14" i="8"/>
  <c r="D9" i="1"/>
  <c r="G9" i="4"/>
  <c r="H9" i="4"/>
  <c r="F14" i="8"/>
  <c r="E9" i="4"/>
  <c r="E14" i="14"/>
  <c r="F9" i="4"/>
  <c r="I9" i="4"/>
  <c r="G14" i="8"/>
  <c r="H9" i="1"/>
  <c r="G9" i="1"/>
  <c r="F9" i="1"/>
  <c r="E9" i="1"/>
  <c r="I14" i="12"/>
  <c r="E14" i="12"/>
  <c r="F14" i="12"/>
  <c r="G14" i="12"/>
  <c r="H14" i="12"/>
  <c r="C9" i="1"/>
</calcChain>
</file>

<file path=xl/sharedStrings.xml><?xml version="1.0" encoding="utf-8"?>
<sst xmlns="http://schemas.openxmlformats.org/spreadsheetml/2006/main" count="477" uniqueCount="56">
  <si>
    <t>Республика Армения</t>
  </si>
  <si>
    <t>Республика Беларусь</t>
  </si>
  <si>
    <t>Республика Казахстан</t>
  </si>
  <si>
    <t xml:space="preserve">Российская Федерация </t>
  </si>
  <si>
    <t>-</t>
  </si>
  <si>
    <t>Кыргызская Республика</t>
  </si>
  <si>
    <t>Количество стран в рейтинге</t>
  </si>
  <si>
    <t>Рейтинг экономической свободы стран мира (Index of Economic Freedom)</t>
  </si>
  <si>
    <t>Российская Федерация</t>
  </si>
  <si>
    <t xml:space="preserve">Количество стран </t>
  </si>
  <si>
    <t xml:space="preserve">значение индекса </t>
  </si>
  <si>
    <t>место в рейтинге</t>
  </si>
  <si>
    <t>Количество стран</t>
  </si>
  <si>
    <t>2010*</t>
  </si>
  <si>
    <t>2011**</t>
  </si>
  <si>
    <t>Рейтинг стран по индексу процветания (Prosperity Index), в т.ч.:</t>
  </si>
  <si>
    <t>Место в рейтинге индекса экономической свободы (Index of Economic Freedom)</t>
  </si>
  <si>
    <t>Индекс Бертельсманна (The Bertelsmann Stiftung's Transformation Index)</t>
  </si>
  <si>
    <t>Место в рейтинге Всемирного индекса экономической свободы (Economic Freedom of the World)</t>
  </si>
  <si>
    <t>Индекс глобальной конкурентоспособности Всемирного экономического форума (Global Competitiveness Index of the World Economic Forum), в т.ч.:</t>
  </si>
  <si>
    <t>Глобальный инновационный индекс (The Global Innovation Index)</t>
  </si>
  <si>
    <t>Индекс эффективности логистики (Logistics Performance Index), в т.ч.:</t>
  </si>
  <si>
    <t>Индекс вовлеченности стран в международную торговлю (Global Enabling Trade Index), в т.ч.:</t>
  </si>
  <si>
    <t>I. Индекс состояния:</t>
  </si>
  <si>
    <t>1. Индекс политической трансформации</t>
  </si>
  <si>
    <t xml:space="preserve">2. Индекс экономической трансформации </t>
  </si>
  <si>
    <t xml:space="preserve">II. Индекс управления </t>
  </si>
  <si>
    <t>Индекс человеческого развития (Human Development Index)</t>
  </si>
  <si>
    <t>Индекс глобализации (Index of Globalization)</t>
  </si>
  <si>
    <t>Республик Беларусь</t>
  </si>
  <si>
    <t>Количесто стран</t>
  </si>
  <si>
    <t>ЕАЭС</t>
  </si>
  <si>
    <t>по состоянию на:</t>
  </si>
  <si>
    <t>количество стран</t>
  </si>
  <si>
    <t>Индекс сетевой готовности (Networked Readiness Index)</t>
  </si>
  <si>
    <t>Индекс развития электронного правительства (E-Government Development Index)</t>
  </si>
  <si>
    <t>значение индекса</t>
  </si>
  <si>
    <r>
      <rPr>
        <b/>
        <sz val="11"/>
        <color theme="1"/>
        <rFont val="Calibri"/>
        <family val="2"/>
        <charset val="204"/>
        <scheme val="minor"/>
      </rPr>
      <t>Примечание:</t>
    </r>
    <r>
      <rPr>
        <sz val="11"/>
        <color theme="1"/>
        <rFont val="Calibri"/>
        <family val="2"/>
        <charset val="204"/>
        <scheme val="minor"/>
      </rPr>
      <t xml:space="preserve">
* Комиссией рассчитана позиция ЕАЭС в среднем по данному рейтингу, где:
ЕАЭС - средневзвешенное значение пропорционально вкладу государства-члена в суммарный ВВП Союза, см. лист "ВВП".</t>
    </r>
  </si>
  <si>
    <t>Индекс социального прогресса (Social Progress Index)</t>
  </si>
  <si>
    <t xml:space="preserve">По новой методологии: </t>
  </si>
  <si>
    <t xml:space="preserve">обновленные данные из Доклада - 2019 (временной лаг - 2 года) </t>
  </si>
  <si>
    <t>Отдельное исследование 2009-2019 гг.</t>
  </si>
  <si>
    <t>1,07</t>
  </si>
  <si>
    <t>1,14</t>
  </si>
  <si>
    <t>0,86</t>
  </si>
  <si>
    <t>0,80</t>
  </si>
  <si>
    <t>0,87</t>
  </si>
  <si>
    <t>0,93</t>
  </si>
  <si>
    <t>Индекс сложности экономики (Economic Complexity Index), в т.ч.</t>
  </si>
  <si>
    <t>Рейтинг: http://atlas.cid.harvard.edu/rankings</t>
  </si>
  <si>
    <t>Методология: https://growthlab.cid.harvard.edu/files/growthlab/files/harvardmit_atlasofeconomiccomplexity.pdf</t>
  </si>
  <si>
    <t>(Временной лаг данных 2 года)</t>
  </si>
  <si>
    <t>0,89</t>
  </si>
  <si>
    <t xml:space="preserve">обновленные данные по Докладу ПРООН </t>
  </si>
  <si>
    <t>XXXXX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</si>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</sst>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_(* #,##0.00_);_(* \(#,##0.00\);_(* &quot;-&quot;??_);_(@_)"/>
    <numFmt numFmtId="166" formatCode="0.0000"/>
    <numFmt numFmtId="167" formatCode="&quot;$&quot;#,##0_);[Red]\(&quot;$&quot;#,##0\)"/>
    <numFmt numFmtId="168" formatCode="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</font>
    <font>
      <sz val="10"/>
      <name val="Arial"/>
      <family val="2"/>
      <charset val="204"/>
    </font>
    <font>
      <sz val="10"/>
      <name val="Courier"/>
      <family val="1"/>
      <charset val="204"/>
    </font>
    <font>
      <sz val="11"/>
      <name val="Calibri"/>
      <family val="2"/>
      <charset val="204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4B5563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EF69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35A5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</borders>
  <cellStyleXfs count="1047">
    <xf numFmtId="0" fontId="0" fillId="0" borderId="0"/>
    <xf numFmtId="0" fontId="18" fillId="0" borderId="0"/>
    <xf numFmtId="0" fontId="21" fillId="0" borderId="0"/>
    <xf numFmtId="0" fontId="22" fillId="0" borderId="0"/>
    <xf numFmtId="0" fontId="16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/>
    <xf numFmtId="0" fontId="28" fillId="0" borderId="0"/>
    <xf numFmtId="9" fontId="21" fillId="0" borderId="0" applyFont="0" applyFill="0" applyBorder="0" applyAlignment="0" applyProtection="0"/>
    <xf numFmtId="0" fontId="29" fillId="0" borderId="0"/>
    <xf numFmtId="167" fontId="30" fillId="0" borderId="0"/>
    <xf numFmtId="0" fontId="29" fillId="0" borderId="0">
      <alignment horizontal="left"/>
    </xf>
    <xf numFmtId="0" fontId="29" fillId="0" borderId="0">
      <alignment horizontal="left"/>
      <protection locked="0"/>
    </xf>
    <xf numFmtId="0" fontId="22" fillId="0" borderId="0"/>
    <xf numFmtId="165" fontId="22" fillId="0" borderId="0" applyFont="0" applyFill="0" applyBorder="0" applyAlignment="0" applyProtection="0"/>
    <xf numFmtId="0" fontId="3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1" fillId="0" borderId="0" applyFont="0" applyFill="0" applyBorder="0" applyAlignment="0" applyProtection="0"/>
    <xf numFmtId="0" fontId="5" fillId="0" borderId="0"/>
    <xf numFmtId="0" fontId="21" fillId="0" borderId="0"/>
    <xf numFmtId="167" fontId="30" fillId="0" borderId="0"/>
    <xf numFmtId="0" fontId="29" fillId="0" borderId="0">
      <alignment horizontal="left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165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63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0" xfId="0" applyBorder="1"/>
    <xf numFmtId="0" fontId="20" fillId="0" borderId="0" xfId="0" applyFont="1" applyBorder="1"/>
    <xf numFmtId="0" fontId="0" fillId="0" borderId="0" xfId="0" applyFill="1"/>
    <xf numFmtId="0" fontId="0" fillId="5" borderId="0" xfId="0" applyFill="1" applyBorder="1"/>
    <xf numFmtId="0" fontId="0" fillId="5" borderId="2" xfId="0" applyFill="1" applyBorder="1"/>
    <xf numFmtId="0" fontId="20" fillId="5" borderId="2" xfId="0" applyFont="1" applyFill="1" applyBorder="1" applyAlignment="1">
      <alignment horizontal="left" vertical="center" wrapText="1"/>
    </xf>
    <xf numFmtId="0" fontId="0" fillId="0" borderId="0" xfId="0"/>
    <xf numFmtId="0" fontId="20" fillId="5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0" fillId="5" borderId="0" xfId="0" applyFont="1" applyFill="1" applyBorder="1"/>
    <xf numFmtId="0" fontId="19" fillId="0" borderId="1" xfId="0" applyFont="1" applyBorder="1" applyAlignment="1">
      <alignment horizontal="center" vertical="center"/>
    </xf>
    <xf numFmtId="0" fontId="20" fillId="0" borderId="1" xfId="0" applyFont="1" applyFill="1" applyBorder="1"/>
    <xf numFmtId="0" fontId="19" fillId="0" borderId="1" xfId="0" applyFon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0" fillId="0" borderId="2" xfId="0" applyBorder="1" applyAlignment="1">
      <alignment vertical="top"/>
    </xf>
    <xf numFmtId="0" fontId="0" fillId="0" borderId="0" xfId="0" applyBorder="1" applyAlignment="1">
      <alignment vertical="top"/>
    </xf>
    <xf numFmtId="2" fontId="0" fillId="0" borderId="0" xfId="0" applyNumberForma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0" fillId="0" borderId="0" xfId="0" applyNumberFormat="1"/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0" fontId="23" fillId="0" borderId="0" xfId="0" applyFont="1" applyAlignment="1"/>
    <xf numFmtId="0" fontId="11" fillId="5" borderId="2" xfId="0" applyFont="1" applyFill="1" applyBorder="1"/>
    <xf numFmtId="0" fontId="11" fillId="5" borderId="0" xfId="0" applyFont="1" applyFill="1" applyBorder="1"/>
    <xf numFmtId="0" fontId="0" fillId="0" borderId="0" xfId="0" applyFill="1" applyBorder="1" applyAlignment="1">
      <alignment vertical="center" wrapText="1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Border="1"/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2" fontId="0" fillId="0" borderId="0" xfId="0" applyNumberFormat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/>
    <xf numFmtId="0" fontId="20" fillId="5" borderId="2" xfId="0" applyFont="1" applyFill="1" applyBorder="1"/>
    <xf numFmtId="2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" fontId="19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0" fillId="0" borderId="5" xfId="0" applyBorder="1"/>
    <xf numFmtId="0" fontId="0" fillId="0" borderId="5" xfId="0" quotePrefix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9" fillId="11" borderId="5" xfId="0" applyFont="1" applyFill="1" applyBorder="1"/>
    <xf numFmtId="0" fontId="19" fillId="11" borderId="5" xfId="0" applyFont="1" applyFill="1" applyBorder="1" applyAlignment="1">
      <alignment horizontal="center" vertical="center"/>
    </xf>
    <xf numFmtId="0" fontId="19" fillId="12" borderId="5" xfId="0" applyFont="1" applyFill="1" applyBorder="1" applyAlignment="1">
      <alignment horizontal="center" vertical="center"/>
    </xf>
    <xf numFmtId="0" fontId="20" fillId="12" borderId="5" xfId="0" applyFont="1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1" fontId="0" fillId="13" borderId="0" xfId="0" applyNumberFormat="1" applyFill="1" applyBorder="1" applyAlignment="1">
      <alignment horizontal="center" vertical="center"/>
    </xf>
    <xf numFmtId="1" fontId="0" fillId="9" borderId="0" xfId="0" applyNumberFormat="1" applyFill="1" applyBorder="1" applyAlignment="1">
      <alignment horizontal="center" vertical="center"/>
    </xf>
    <xf numFmtId="1" fontId="19" fillId="9" borderId="0" xfId="0" applyNumberFormat="1" applyFont="1" applyFill="1" applyBorder="1" applyAlignment="1">
      <alignment horizontal="center" vertical="center"/>
    </xf>
    <xf numFmtId="1" fontId="19" fillId="7" borderId="0" xfId="0" applyNumberFormat="1" applyFont="1" applyFill="1" applyBorder="1" applyAlignment="1">
      <alignment horizontal="center" vertical="center"/>
    </xf>
    <xf numFmtId="1" fontId="19" fillId="14" borderId="0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0" fillId="13" borderId="2" xfId="0" applyFill="1" applyBorder="1" applyAlignment="1">
      <alignment horizontal="center" vertical="center"/>
    </xf>
    <xf numFmtId="0" fontId="0" fillId="13" borderId="0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20" fillId="5" borderId="6" xfId="0" applyFont="1" applyFill="1" applyBorder="1" applyAlignment="1">
      <alignment horizontal="left"/>
    </xf>
    <xf numFmtId="0" fontId="20" fillId="5" borderId="7" xfId="0" applyFont="1" applyFill="1" applyBorder="1" applyAlignment="1">
      <alignment horizontal="left"/>
    </xf>
    <xf numFmtId="0" fontId="0" fillId="8" borderId="0" xfId="0" applyFill="1" applyBorder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6" fillId="13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23" fillId="0" borderId="1" xfId="0" applyFont="1" applyFill="1" applyBorder="1"/>
    <xf numFmtId="0" fontId="0" fillId="13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0" borderId="0" xfId="0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center" vertical="center"/>
    </xf>
    <xf numFmtId="1" fontId="19" fillId="8" borderId="0" xfId="0" applyNumberFormat="1" applyFont="1" applyFill="1" applyBorder="1" applyAlignment="1">
      <alignment horizontal="center" vertical="center"/>
    </xf>
    <xf numFmtId="0" fontId="0" fillId="9" borderId="5" xfId="0" quotePrefix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3" borderId="5" xfId="0" quotePrefix="1" applyFill="1" applyBorder="1" applyAlignment="1">
      <alignment horizontal="center" vertical="center"/>
    </xf>
    <xf numFmtId="1" fontId="0" fillId="9" borderId="5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" fontId="0" fillId="7" borderId="5" xfId="0" applyNumberFormat="1" applyFill="1" applyBorder="1" applyAlignment="1">
      <alignment horizontal="center" vertical="center"/>
    </xf>
    <xf numFmtId="1" fontId="0" fillId="8" borderId="5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0" fontId="0" fillId="0" borderId="5" xfId="0" quotePrefix="1" applyFill="1" applyBorder="1" applyAlignment="1">
      <alignment horizontal="center" vertical="center"/>
    </xf>
    <xf numFmtId="2" fontId="0" fillId="0" borderId="5" xfId="0" quotePrefix="1" applyNumberForma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1" fontId="19" fillId="0" borderId="5" xfId="0" applyNumberFormat="1" applyFont="1" applyFill="1" applyBorder="1" applyAlignment="1">
      <alignment horizontal="center" vertical="center" wrapText="1"/>
    </xf>
    <xf numFmtId="1" fontId="19" fillId="14" borderId="5" xfId="0" applyNumberFormat="1" applyFont="1" applyFill="1" applyBorder="1" applyAlignment="1">
      <alignment horizontal="center" vertical="center" wrapText="1"/>
    </xf>
    <xf numFmtId="1" fontId="19" fillId="7" borderId="5" xfId="0" applyNumberFormat="1" applyFont="1" applyFill="1" applyBorder="1" applyAlignment="1">
      <alignment horizontal="center" vertical="center" wrapText="1"/>
    </xf>
    <xf numFmtId="0" fontId="0" fillId="11" borderId="0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19" fillId="11" borderId="2" xfId="0" applyFont="1" applyFill="1" applyBorder="1"/>
    <xf numFmtId="0" fontId="19" fillId="11" borderId="3" xfId="0" applyFont="1" applyFill="1" applyBorder="1" applyAlignment="1">
      <alignment horizontal="center" vertical="center"/>
    </xf>
    <xf numFmtId="1" fontId="19" fillId="11" borderId="3" xfId="0" applyNumberFormat="1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19" fillId="11" borderId="0" xfId="0" applyFont="1" applyFill="1" applyBorder="1"/>
    <xf numFmtId="0" fontId="0" fillId="11" borderId="2" xfId="0" applyFill="1" applyBorder="1" applyAlignment="1">
      <alignment horizontal="center" vertical="center"/>
    </xf>
    <xf numFmtId="0" fontId="19" fillId="11" borderId="1" xfId="0" applyFont="1" applyFill="1" applyBorder="1"/>
    <xf numFmtId="0" fontId="0" fillId="11" borderId="1" xfId="0" applyFill="1" applyBorder="1" applyAlignment="1">
      <alignment horizontal="center" vertical="center"/>
    </xf>
    <xf numFmtId="1" fontId="19" fillId="9" borderId="5" xfId="0" applyNumberFormat="1" applyFont="1" applyFill="1" applyBorder="1" applyAlignment="1">
      <alignment horizontal="center" vertical="center"/>
    </xf>
    <xf numFmtId="1" fontId="19" fillId="8" borderId="5" xfId="0" applyNumberFormat="1" applyFont="1" applyFill="1" applyBorder="1" applyAlignment="1">
      <alignment horizontal="center" vertical="center"/>
    </xf>
    <xf numFmtId="1" fontId="19" fillId="7" borderId="5" xfId="0" applyNumberFormat="1" applyFont="1" applyFill="1" applyBorder="1" applyAlignment="1">
      <alignment horizontal="center" vertical="center"/>
    </xf>
    <xf numFmtId="1" fontId="19" fillId="7" borderId="5" xfId="0" applyNumberFormat="1" applyFont="1" applyFill="1" applyBorder="1" applyAlignment="1">
      <alignment horizontal="center"/>
    </xf>
    <xf numFmtId="0" fontId="0" fillId="14" borderId="5" xfId="0" applyNumberFormat="1" applyFill="1" applyBorder="1" applyAlignment="1">
      <alignment horizontal="center" vertical="center"/>
    </xf>
    <xf numFmtId="0" fontId="0" fillId="13" borderId="5" xfId="0" applyNumberFormat="1" applyFill="1" applyBorder="1" applyAlignment="1">
      <alignment horizontal="center" vertical="center"/>
    </xf>
    <xf numFmtId="0" fontId="0" fillId="9" borderId="5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0" xfId="0" quotePrefix="1" applyFill="1" applyBorder="1" applyAlignment="1">
      <alignment horizontal="center" vertical="center"/>
    </xf>
    <xf numFmtId="0" fontId="0" fillId="13" borderId="5" xfId="0" applyFill="1" applyBorder="1" applyAlignment="1">
      <alignment horizontal="center"/>
    </xf>
    <xf numFmtId="1" fontId="0" fillId="13" borderId="5" xfId="0" applyNumberFormat="1" applyFill="1" applyBorder="1" applyAlignment="1">
      <alignment horizontal="center" vertical="center"/>
    </xf>
    <xf numFmtId="1" fontId="19" fillId="0" borderId="5" xfId="0" applyNumberFormat="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8" borderId="5" xfId="0" quotePrefix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quotePrefix="1" applyFill="1" applyBorder="1" applyAlignment="1">
      <alignment horizontal="center"/>
    </xf>
    <xf numFmtId="0" fontId="26" fillId="13" borderId="5" xfId="0" quotePrefix="1" applyFont="1" applyFill="1" applyBorder="1" applyAlignment="1">
      <alignment horizontal="center"/>
    </xf>
    <xf numFmtId="0" fontId="0" fillId="13" borderId="5" xfId="0" quotePrefix="1" applyFill="1" applyBorder="1" applyAlignment="1">
      <alignment horizontal="center"/>
    </xf>
    <xf numFmtId="0" fontId="0" fillId="14" borderId="5" xfId="0" quotePrefix="1" applyFill="1" applyBorder="1" applyAlignment="1">
      <alignment horizontal="center" vertical="center"/>
    </xf>
    <xf numFmtId="0" fontId="0" fillId="14" borderId="5" xfId="0" applyFill="1" applyBorder="1" applyAlignment="1">
      <alignment horizontal="center"/>
    </xf>
    <xf numFmtId="168" fontId="0" fillId="0" borderId="5" xfId="0" applyNumberFormat="1" applyFill="1" applyBorder="1" applyAlignment="1">
      <alignment horizontal="center"/>
    </xf>
    <xf numFmtId="0" fontId="0" fillId="6" borderId="5" xfId="0" quotePrefix="1" applyFill="1" applyBorder="1" applyAlignment="1">
      <alignment horizontal="center"/>
    </xf>
    <xf numFmtId="0" fontId="0" fillId="6" borderId="5" xfId="0" quotePrefix="1" applyFill="1" applyBorder="1" applyAlignment="1">
      <alignment horizontal="center" vertical="center"/>
    </xf>
    <xf numFmtId="0" fontId="0" fillId="8" borderId="5" xfId="0" quotePrefix="1" applyFill="1" applyBorder="1" applyAlignment="1">
      <alignment horizontal="center" vertical="center"/>
    </xf>
    <xf numFmtId="1" fontId="19" fillId="0" borderId="5" xfId="0" applyNumberFormat="1" applyFont="1" applyFill="1" applyBorder="1" applyAlignment="1">
      <alignment horizontal="center"/>
    </xf>
    <xf numFmtId="1" fontId="19" fillId="8" borderId="5" xfId="0" applyNumberFormat="1" applyFont="1" applyFill="1" applyBorder="1" applyAlignment="1">
      <alignment horizontal="center"/>
    </xf>
    <xf numFmtId="1" fontId="19" fillId="9" borderId="5" xfId="0" applyNumberFormat="1" applyFont="1" applyFill="1" applyBorder="1" applyAlignment="1">
      <alignment horizontal="center"/>
    </xf>
    <xf numFmtId="0" fontId="20" fillId="11" borderId="5" xfId="0" applyFont="1" applyFill="1" applyBorder="1"/>
    <xf numFmtId="1" fontId="19" fillId="14" borderId="5" xfId="0" applyNumberFormat="1" applyFont="1" applyFill="1" applyBorder="1" applyAlignment="1">
      <alignment horizontal="center" vertical="center"/>
    </xf>
    <xf numFmtId="1" fontId="0" fillId="11" borderId="2" xfId="0" applyNumberFormat="1" applyFill="1" applyBorder="1" applyAlignment="1">
      <alignment horizontal="center" vertical="center"/>
    </xf>
    <xf numFmtId="1" fontId="0" fillId="11" borderId="3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5" borderId="5" xfId="0" quotePrefix="1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19" fillId="11" borderId="2" xfId="0" applyFont="1" applyFill="1" applyBorder="1" applyAlignment="1">
      <alignment horizontal="center" vertical="center"/>
    </xf>
    <xf numFmtId="0" fontId="20" fillId="11" borderId="5" xfId="0" applyFont="1" applyFill="1" applyBorder="1" applyAlignment="1">
      <alignment horizontal="left" vertical="center"/>
    </xf>
    <xf numFmtId="0" fontId="0" fillId="5" borderId="5" xfId="0" applyFill="1" applyBorder="1" applyAlignment="1">
      <alignment horizontal="center" vertical="center"/>
    </xf>
    <xf numFmtId="1" fontId="0" fillId="5" borderId="5" xfId="0" applyNumberFormat="1" applyFill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0" fontId="26" fillId="9" borderId="5" xfId="0" applyFont="1" applyFill="1" applyBorder="1" applyAlignment="1">
      <alignment horizontal="center" vertical="center"/>
    </xf>
    <xf numFmtId="1" fontId="0" fillId="13" borderId="5" xfId="0" quotePrefix="1" applyNumberFormat="1" applyFill="1" applyBorder="1" applyAlignment="1">
      <alignment horizontal="center" vertical="center"/>
    </xf>
    <xf numFmtId="1" fontId="0" fillId="9" borderId="5" xfId="0" quotePrefix="1" applyNumberForma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/>
    </xf>
    <xf numFmtId="2" fontId="0" fillId="0" borderId="4" xfId="0" quotePrefix="1" applyNumberForma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1" fontId="19" fillId="7" borderId="4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/>
    </xf>
    <xf numFmtId="0" fontId="23" fillId="0" borderId="0" xfId="0" applyFont="1"/>
    <xf numFmtId="164" fontId="0" fillId="0" borderId="5" xfId="0" applyNumberForma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0" fillId="14" borderId="4" xfId="79" applyNumberFormat="1" applyFont="1" applyFill="1" applyBorder="1" applyAlignment="1">
      <alignment horizontal="center"/>
    </xf>
    <xf numFmtId="0" fontId="0" fillId="0" borderId="4" xfId="79" applyNumberFormat="1" applyFont="1" applyFill="1" applyBorder="1" applyAlignment="1">
      <alignment horizontal="center"/>
    </xf>
    <xf numFmtId="0" fontId="0" fillId="13" borderId="4" xfId="79" applyNumberFormat="1" applyFont="1" applyFill="1" applyBorder="1" applyAlignment="1">
      <alignment horizontal="center"/>
    </xf>
    <xf numFmtId="0" fontId="0" fillId="9" borderId="4" xfId="79" applyNumberFormat="1" applyFont="1" applyFill="1" applyBorder="1" applyAlignment="1">
      <alignment horizontal="center"/>
    </xf>
    <xf numFmtId="1" fontId="19" fillId="8" borderId="4" xfId="0" applyNumberFormat="1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/>
    </xf>
    <xf numFmtId="0" fontId="20" fillId="15" borderId="2" xfId="0" applyFont="1" applyFill="1" applyBorder="1" applyAlignment="1">
      <alignment horizontal="left" vertical="center" wrapText="1"/>
    </xf>
    <xf numFmtId="0" fontId="20" fillId="15" borderId="0" xfId="0" applyFont="1" applyFill="1" applyBorder="1" applyAlignment="1">
      <alignment horizontal="left" vertical="center" wrapText="1"/>
    </xf>
    <xf numFmtId="0" fontId="20" fillId="15" borderId="0" xfId="0" applyFont="1" applyFill="1" applyBorder="1"/>
    <xf numFmtId="0" fontId="0" fillId="5" borderId="5" xfId="79" applyNumberFormat="1" applyFont="1" applyFill="1" applyBorder="1" applyAlignment="1">
      <alignment horizontal="center"/>
    </xf>
    <xf numFmtId="0" fontId="0" fillId="0" borderId="5" xfId="79" applyNumberFormat="1" applyFont="1" applyBorder="1" applyAlignment="1">
      <alignment horizontal="center"/>
    </xf>
    <xf numFmtId="0" fontId="19" fillId="11" borderId="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9" fillId="0" borderId="0" xfId="0" applyFont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26" fillId="9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13" borderId="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8" fontId="0" fillId="0" borderId="4" xfId="0" applyNumberFormat="1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" fontId="19" fillId="7" borderId="4" xfId="0" applyNumberFormat="1" applyFont="1" applyFill="1" applyBorder="1" applyAlignment="1">
      <alignment horizontal="center"/>
    </xf>
    <xf numFmtId="49" fontId="0" fillId="0" borderId="5" xfId="0" quotePrefix="1" applyNumberFormat="1" applyFill="1" applyBorder="1" applyAlignment="1">
      <alignment horizontal="center" vertical="center"/>
    </xf>
    <xf numFmtId="166" fontId="0" fillId="0" borderId="5" xfId="0" applyNumberFormat="1" applyFill="1" applyBorder="1" applyAlignment="1">
      <alignment horizontal="center" vertical="center"/>
    </xf>
    <xf numFmtId="0" fontId="24" fillId="0" borderId="0" xfId="1046"/>
    <xf numFmtId="0" fontId="19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0" fillId="8" borderId="4" xfId="79" applyNumberFormat="1" applyFont="1" applyFill="1" applyBorder="1" applyAlignment="1">
      <alignment horizontal="center"/>
    </xf>
    <xf numFmtId="0" fontId="19" fillId="11" borderId="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0" fontId="19" fillId="12" borderId="0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8" fontId="0" fillId="0" borderId="4" xfId="0" applyNumberForma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9" borderId="5" xfId="0" applyFill="1" applyBorder="1" applyAlignment="1">
      <alignment horizontal="center" vertical="top"/>
    </xf>
    <xf numFmtId="0" fontId="0" fillId="13" borderId="5" xfId="0" applyFill="1" applyBorder="1" applyAlignment="1">
      <alignment horizontal="center" vertical="top"/>
    </xf>
    <xf numFmtId="1" fontId="19" fillId="9" borderId="4" xfId="0" applyNumberFormat="1" applyFont="1" applyFill="1" applyBorder="1" applyAlignment="1">
      <alignment horizontal="center"/>
    </xf>
    <xf numFmtId="1" fontId="19" fillId="0" borderId="8" xfId="0" applyNumberFormat="1" applyFont="1" applyBorder="1" applyAlignment="1">
      <alignment horizontal="center" vertical="center"/>
    </xf>
    <xf numFmtId="1" fontId="19" fillId="7" borderId="8" xfId="0" applyNumberFormat="1" applyFont="1" applyFill="1" applyBorder="1" applyAlignment="1">
      <alignment horizontal="center" vertical="center"/>
    </xf>
    <xf numFmtId="1" fontId="19" fillId="8" borderId="8" xfId="0" applyNumberFormat="1" applyFont="1" applyFill="1" applyBorder="1" applyAlignment="1">
      <alignment horizontal="center" vertical="center"/>
    </xf>
    <xf numFmtId="1" fontId="19" fillId="9" borderId="8" xfId="0" applyNumberFormat="1" applyFont="1" applyFill="1" applyBorder="1" applyAlignment="1">
      <alignment horizontal="center" vertical="center"/>
    </xf>
    <xf numFmtId="0" fontId="0" fillId="11" borderId="5" xfId="0" applyNumberFormat="1" applyFill="1" applyBorder="1" applyAlignment="1">
      <alignment horizontal="center" vertical="center"/>
    </xf>
    <xf numFmtId="0" fontId="26" fillId="11" borderId="5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13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0" fillId="9" borderId="0" xfId="0" applyFill="1" applyAlignment="1">
      <alignment horizontal="center" vertical="top"/>
    </xf>
    <xf numFmtId="0" fontId="0" fillId="13" borderId="0" xfId="0" applyFill="1" applyAlignment="1">
      <alignment horizontal="center" vertical="top"/>
    </xf>
    <xf numFmtId="0" fontId="0" fillId="8" borderId="0" xfId="0" applyFill="1" applyAlignment="1">
      <alignment horizontal="center" vertical="top"/>
    </xf>
    <xf numFmtId="49" fontId="0" fillId="0" borderId="4" xfId="0" quotePrefix="1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top"/>
    </xf>
    <xf numFmtId="2" fontId="0" fillId="0" borderId="5" xfId="0" applyNumberFormat="1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1" fontId="0" fillId="13" borderId="5" xfId="0" applyNumberFormat="1" applyFill="1" applyBorder="1" applyAlignment="1">
      <alignment horizontal="center" vertical="top"/>
    </xf>
    <xf numFmtId="1" fontId="0" fillId="13" borderId="4" xfId="0" applyNumberFormat="1" applyFill="1" applyBorder="1" applyAlignment="1">
      <alignment horizontal="center" vertical="top"/>
    </xf>
    <xf numFmtId="1" fontId="0" fillId="13" borderId="0" xfId="0" applyNumberFormat="1" applyFill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6" fillId="9" borderId="5" xfId="0" applyFont="1" applyFill="1" applyBorder="1" applyAlignment="1">
      <alignment horizontal="center" vertical="top"/>
    </xf>
    <xf numFmtId="1" fontId="0" fillId="9" borderId="5" xfId="0" applyNumberFormat="1" applyFill="1" applyBorder="1" applyAlignment="1">
      <alignment horizontal="center" vertical="top"/>
    </xf>
    <xf numFmtId="1" fontId="0" fillId="9" borderId="4" xfId="0" applyNumberFormat="1" applyFill="1" applyBorder="1" applyAlignment="1">
      <alignment horizontal="center" vertical="top"/>
    </xf>
    <xf numFmtId="1" fontId="0" fillId="9" borderId="0" xfId="0" applyNumberFormat="1" applyFill="1" applyAlignment="1">
      <alignment horizontal="center" vertical="top"/>
    </xf>
    <xf numFmtId="1" fontId="19" fillId="0" borderId="5" xfId="0" applyNumberFormat="1" applyFont="1" applyFill="1" applyBorder="1" applyAlignment="1">
      <alignment horizontal="center" vertical="top"/>
    </xf>
    <xf numFmtId="1" fontId="19" fillId="7" borderId="5" xfId="0" applyNumberFormat="1" applyFont="1" applyFill="1" applyBorder="1" applyAlignment="1">
      <alignment horizontal="center" vertical="top"/>
    </xf>
    <xf numFmtId="1" fontId="19" fillId="6" borderId="5" xfId="0" applyNumberFormat="1" applyFont="1" applyFill="1" applyBorder="1" applyAlignment="1">
      <alignment horizontal="center" vertical="top"/>
    </xf>
    <xf numFmtId="1" fontId="19" fillId="7" borderId="4" xfId="0" applyNumberFormat="1" applyFont="1" applyFill="1" applyBorder="1" applyAlignment="1">
      <alignment horizontal="center" vertical="top"/>
    </xf>
    <xf numFmtId="1" fontId="19" fillId="9" borderId="4" xfId="0" applyNumberFormat="1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2" fontId="0" fillId="0" borderId="0" xfId="0" applyNumberFormat="1" applyFill="1" applyBorder="1" applyAlignment="1">
      <alignment horizontal="center" vertical="top"/>
    </xf>
    <xf numFmtId="0" fontId="0" fillId="8" borderId="5" xfId="0" applyFill="1" applyBorder="1" applyAlignment="1">
      <alignment horizontal="center" vertical="top"/>
    </xf>
    <xf numFmtId="0" fontId="0" fillId="14" borderId="5" xfId="0" applyFill="1" applyBorder="1" applyAlignment="1">
      <alignment horizontal="center" vertical="top"/>
    </xf>
    <xf numFmtId="0" fontId="0" fillId="9" borderId="0" xfId="0" applyFill="1" applyBorder="1" applyAlignment="1">
      <alignment horizontal="center" vertical="top"/>
    </xf>
    <xf numFmtId="0" fontId="0" fillId="6" borderId="5" xfId="0" applyFill="1" applyBorder="1" applyAlignment="1">
      <alignment horizontal="center" vertical="top"/>
    </xf>
    <xf numFmtId="0" fontId="0" fillId="0" borderId="0" xfId="0" applyAlignment="1">
      <alignment vertical="top"/>
    </xf>
    <xf numFmtId="1" fontId="19" fillId="16" borderId="5" xfId="0" applyNumberFormat="1" applyFont="1" applyFill="1" applyBorder="1" applyAlignment="1">
      <alignment horizontal="center" vertical="top"/>
    </xf>
    <xf numFmtId="1" fontId="0" fillId="8" borderId="5" xfId="0" applyNumberFormat="1" applyFill="1" applyBorder="1" applyAlignment="1">
      <alignment horizontal="center" vertical="top"/>
    </xf>
    <xf numFmtId="1" fontId="0" fillId="16" borderId="5" xfId="0" applyNumberFormat="1" applyFill="1" applyBorder="1" applyAlignment="1">
      <alignment horizontal="center" vertical="top"/>
    </xf>
    <xf numFmtId="0" fontId="19" fillId="11" borderId="7" xfId="0" applyFont="1" applyFill="1" applyBorder="1" applyAlignment="1">
      <alignment horizontal="center" vertical="center"/>
    </xf>
    <xf numFmtId="0" fontId="0" fillId="0" borderId="5" xfId="0" quotePrefix="1" applyBorder="1" applyAlignment="1">
      <alignment horizontal="center" vertical="top"/>
    </xf>
    <xf numFmtId="0" fontId="0" fillId="4" borderId="5" xfId="0" quotePrefix="1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1" fontId="0" fillId="0" borderId="9" xfId="0" applyNumberFormat="1" applyFill="1" applyBorder="1" applyAlignment="1">
      <alignment horizontal="center" vertical="top"/>
    </xf>
    <xf numFmtId="1" fontId="19" fillId="9" borderId="5" xfId="0" applyNumberFormat="1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19" fillId="11" borderId="0" xfId="0" applyFont="1" applyFill="1" applyBorder="1" applyAlignment="1">
      <alignment vertical="top"/>
    </xf>
    <xf numFmtId="0" fontId="0" fillId="11" borderId="0" xfId="0" applyFill="1" applyBorder="1" applyAlignment="1">
      <alignment horizontal="center" vertical="top"/>
    </xf>
    <xf numFmtId="0" fontId="0" fillId="11" borderId="2" xfId="0" applyFill="1" applyBorder="1" applyAlignment="1">
      <alignment horizontal="center" vertical="top"/>
    </xf>
    <xf numFmtId="0" fontId="0" fillId="11" borderId="3" xfId="0" applyFill="1" applyBorder="1" applyAlignment="1">
      <alignment horizontal="center" vertical="top"/>
    </xf>
    <xf numFmtId="0" fontId="0" fillId="13" borderId="4" xfId="0" applyFill="1" applyBorder="1" applyAlignment="1">
      <alignment horizontal="center" vertical="top"/>
    </xf>
    <xf numFmtId="0" fontId="0" fillId="0" borderId="5" xfId="0" quotePrefix="1" applyFill="1" applyBorder="1" applyAlignment="1">
      <alignment horizontal="center" vertical="top"/>
    </xf>
    <xf numFmtId="0" fontId="0" fillId="9" borderId="4" xfId="0" applyFill="1" applyBorder="1" applyAlignment="1">
      <alignment horizontal="center" vertical="top"/>
    </xf>
    <xf numFmtId="0" fontId="23" fillId="0" borderId="1" xfId="0" applyFont="1" applyFill="1" applyBorder="1" applyAlignment="1">
      <alignment vertical="top"/>
    </xf>
    <xf numFmtId="1" fontId="19" fillId="0" borderId="5" xfId="0" applyNumberFormat="1" applyFont="1" applyBorder="1" applyAlignment="1">
      <alignment horizontal="center" vertical="top"/>
    </xf>
    <xf numFmtId="1" fontId="19" fillId="8" borderId="5" xfId="0" applyNumberFormat="1" applyFont="1" applyFill="1" applyBorder="1" applyAlignment="1">
      <alignment horizontal="center" vertical="top"/>
    </xf>
    <xf numFmtId="0" fontId="0" fillId="9" borderId="7" xfId="0" applyFill="1" applyBorder="1" applyAlignment="1">
      <alignment horizontal="center" vertical="top"/>
    </xf>
    <xf numFmtId="1" fontId="19" fillId="16" borderId="5" xfId="0" applyNumberFormat="1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top"/>
    </xf>
    <xf numFmtId="0" fontId="0" fillId="11" borderId="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top"/>
    </xf>
    <xf numFmtId="0" fontId="19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33" fillId="11" borderId="0" xfId="0" applyFont="1" applyFill="1" applyAlignment="1">
      <alignment horizontal="center" vertical="top"/>
    </xf>
    <xf numFmtId="0" fontId="33" fillId="13" borderId="7" xfId="0" applyFont="1" applyFill="1" applyBorder="1" applyAlignment="1">
      <alignment horizontal="center" vertical="top"/>
    </xf>
    <xf numFmtId="0" fontId="33" fillId="0" borderId="0" xfId="0" applyFont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/>
    </xf>
    <xf numFmtId="0" fontId="0" fillId="0" borderId="5" xfId="0" applyFill="1" applyBorder="1"/>
    <xf numFmtId="1" fontId="0" fillId="0" borderId="5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quotePrefix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9" fillId="3" borderId="0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top" wrapText="1"/>
    </xf>
    <xf numFmtId="0" fontId="23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</cellXfs>
  <cellStyles count="1047">
    <cellStyle name="_x000d__x000a_JournalTemplate=C:\COMFO\CTALK\JOURSTD.TPL_x000d__x000a_LbStateAddress=3 3 0 251 1 89 2 311_x000d__x000a_LbStateJou" xfId="3"/>
    <cellStyle name="Comma 2" xfId="85"/>
    <cellStyle name="Currency [1]" xfId="81"/>
    <cellStyle name="Currency [1] 2" xfId="135"/>
    <cellStyle name="h_mcd99ar_1" xfId="82"/>
    <cellStyle name="h_mcd99ar_1 2" xfId="136"/>
    <cellStyle name="Head1_mcd99ar" xfId="83"/>
    <cellStyle name="Hyperlink 2" xfId="76"/>
    <cellStyle name="Normal 2" xfId="77"/>
    <cellStyle name="Normal 2 2" xfId="78"/>
    <cellStyle name="Normal 2 3" xfId="84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1046" builtinId="8"/>
    <cellStyle name="Обычный" xfId="0" builtinId="0"/>
    <cellStyle name="Обычный 2" xfId="2"/>
    <cellStyle name="Обычный 3" xfId="1"/>
    <cellStyle name="Обычный 3 10" xfId="88"/>
    <cellStyle name="Обычный 3 10 2" xfId="137"/>
    <cellStyle name="Обычный 3 10 2 2" xfId="138"/>
    <cellStyle name="Обычный 3 10 2 3" xfId="139"/>
    <cellStyle name="Обычный 3 10 3" xfId="140"/>
    <cellStyle name="Обычный 3 10 4" xfId="141"/>
    <cellStyle name="Обычный 3 10 5" xfId="142"/>
    <cellStyle name="Обычный 3 10 6" xfId="143"/>
    <cellStyle name="Обычный 3 11" xfId="133"/>
    <cellStyle name="Обычный 3 11 2" xfId="144"/>
    <cellStyle name="Обычный 3 11 2 2" xfId="145"/>
    <cellStyle name="Обычный 3 11 2 3" xfId="146"/>
    <cellStyle name="Обычный 3 11 3" xfId="147"/>
    <cellStyle name="Обычный 3 11 4" xfId="148"/>
    <cellStyle name="Обычный 3 11 5" xfId="149"/>
    <cellStyle name="Обычный 3 12" xfId="150"/>
    <cellStyle name="Обычный 3 12 2" xfId="151"/>
    <cellStyle name="Обычный 3 12 2 2" xfId="152"/>
    <cellStyle name="Обычный 3 12 2 3" xfId="153"/>
    <cellStyle name="Обычный 3 12 3" xfId="154"/>
    <cellStyle name="Обычный 3 12 4" xfId="155"/>
    <cellStyle name="Обычный 3 12 5" xfId="156"/>
    <cellStyle name="Обычный 3 13" xfId="157"/>
    <cellStyle name="Обычный 3 13 2" xfId="158"/>
    <cellStyle name="Обычный 3 13 3" xfId="159"/>
    <cellStyle name="Обычный 3 13 4" xfId="160"/>
    <cellStyle name="Обычный 3 14" xfId="161"/>
    <cellStyle name="Обычный 3 14 2" xfId="162"/>
    <cellStyle name="Обычный 3 14 3" xfId="163"/>
    <cellStyle name="Обычный 3 15" xfId="164"/>
    <cellStyle name="Обычный 3 15 2" xfId="165"/>
    <cellStyle name="Обычный 3 15 3" xfId="166"/>
    <cellStyle name="Обычный 3 16" xfId="167"/>
    <cellStyle name="Обычный 3 16 2" xfId="168"/>
    <cellStyle name="Обычный 3 16 3" xfId="169"/>
    <cellStyle name="Обычный 3 17" xfId="170"/>
    <cellStyle name="Обычный 3 17 2" xfId="171"/>
    <cellStyle name="Обычный 3 18" xfId="172"/>
    <cellStyle name="Обычный 3 18 2" xfId="173"/>
    <cellStyle name="Обычный 3 19" xfId="174"/>
    <cellStyle name="Обычный 3 19 2" xfId="175"/>
    <cellStyle name="Обычный 3 2" xfId="4"/>
    <cellStyle name="Обычный 3 2 10" xfId="176"/>
    <cellStyle name="Обычный 3 2 10 2" xfId="177"/>
    <cellStyle name="Обычный 3 2 10 2 2" xfId="178"/>
    <cellStyle name="Обычный 3 2 10 2 3" xfId="179"/>
    <cellStyle name="Обычный 3 2 10 3" xfId="180"/>
    <cellStyle name="Обычный 3 2 10 4" xfId="181"/>
    <cellStyle name="Обычный 3 2 10 5" xfId="182"/>
    <cellStyle name="Обычный 3 2 11" xfId="183"/>
    <cellStyle name="Обычный 3 2 11 2" xfId="184"/>
    <cellStyle name="Обычный 3 2 11 2 2" xfId="185"/>
    <cellStyle name="Обычный 3 2 11 2 3" xfId="186"/>
    <cellStyle name="Обычный 3 2 11 3" xfId="187"/>
    <cellStyle name="Обычный 3 2 11 4" xfId="188"/>
    <cellStyle name="Обычный 3 2 11 5" xfId="189"/>
    <cellStyle name="Обычный 3 2 12" xfId="190"/>
    <cellStyle name="Обычный 3 2 12 2" xfId="191"/>
    <cellStyle name="Обычный 3 2 12 3" xfId="192"/>
    <cellStyle name="Обычный 3 2 12 4" xfId="193"/>
    <cellStyle name="Обычный 3 2 13" xfId="194"/>
    <cellStyle name="Обычный 3 2 13 2" xfId="195"/>
    <cellStyle name="Обычный 3 2 13 3" xfId="196"/>
    <cellStyle name="Обычный 3 2 14" xfId="197"/>
    <cellStyle name="Обычный 3 2 14 2" xfId="198"/>
    <cellStyle name="Обычный 3 2 14 3" xfId="199"/>
    <cellStyle name="Обычный 3 2 15" xfId="200"/>
    <cellStyle name="Обычный 3 2 15 2" xfId="201"/>
    <cellStyle name="Обычный 3 2 15 3" xfId="202"/>
    <cellStyle name="Обычный 3 2 16" xfId="203"/>
    <cellStyle name="Обычный 3 2 16 2" xfId="204"/>
    <cellStyle name="Обычный 3 2 17" xfId="205"/>
    <cellStyle name="Обычный 3 2 17 2" xfId="206"/>
    <cellStyle name="Обычный 3 2 18" xfId="207"/>
    <cellStyle name="Обычный 3 2 18 2" xfId="208"/>
    <cellStyle name="Обычный 3 2 19" xfId="209"/>
    <cellStyle name="Обычный 3 2 2" xfId="36"/>
    <cellStyle name="Обычный 3 2 2 10" xfId="210"/>
    <cellStyle name="Обычный 3 2 2 10 2" xfId="211"/>
    <cellStyle name="Обычный 3 2 2 11" xfId="212"/>
    <cellStyle name="Обычный 3 2 2 12" xfId="213"/>
    <cellStyle name="Обычный 3 2 2 13" xfId="214"/>
    <cellStyle name="Обычный 3 2 2 14" xfId="215"/>
    <cellStyle name="Обычный 3 2 2 15" xfId="216"/>
    <cellStyle name="Обычный 3 2 2 2" xfId="46"/>
    <cellStyle name="Обычный 3 2 2 2 10" xfId="217"/>
    <cellStyle name="Обычный 3 2 2 2 11" xfId="218"/>
    <cellStyle name="Обычный 3 2 2 2 12" xfId="219"/>
    <cellStyle name="Обычный 3 2 2 2 13" xfId="220"/>
    <cellStyle name="Обычный 3 2 2 2 2" xfId="68"/>
    <cellStyle name="Обычный 3 2 2 2 2 10" xfId="221"/>
    <cellStyle name="Обычный 3 2 2 2 2 2" xfId="125"/>
    <cellStyle name="Обычный 3 2 2 2 2 2 2" xfId="222"/>
    <cellStyle name="Обычный 3 2 2 2 2 2 3" xfId="223"/>
    <cellStyle name="Обычный 3 2 2 2 2 2 4" xfId="224"/>
    <cellStyle name="Обычный 3 2 2 2 2 3" xfId="225"/>
    <cellStyle name="Обычный 3 2 2 2 2 3 2" xfId="226"/>
    <cellStyle name="Обычный 3 2 2 2 2 4" xfId="227"/>
    <cellStyle name="Обычный 3 2 2 2 2 4 2" xfId="228"/>
    <cellStyle name="Обычный 3 2 2 2 2 5" xfId="229"/>
    <cellStyle name="Обычный 3 2 2 2 2 5 2" xfId="230"/>
    <cellStyle name="Обычный 3 2 2 2 2 6" xfId="231"/>
    <cellStyle name="Обычный 3 2 2 2 2 7" xfId="232"/>
    <cellStyle name="Обычный 3 2 2 2 2 8" xfId="233"/>
    <cellStyle name="Обычный 3 2 2 2 2 9" xfId="234"/>
    <cellStyle name="Обычный 3 2 2 2 3" xfId="103"/>
    <cellStyle name="Обычный 3 2 2 2 3 2" xfId="235"/>
    <cellStyle name="Обычный 3 2 2 2 3 3" xfId="236"/>
    <cellStyle name="Обычный 3 2 2 2 3 4" xfId="237"/>
    <cellStyle name="Обычный 3 2 2 2 4" xfId="238"/>
    <cellStyle name="Обычный 3 2 2 2 4 2" xfId="239"/>
    <cellStyle name="Обычный 3 2 2 2 4 3" xfId="240"/>
    <cellStyle name="Обычный 3 2 2 2 5" xfId="241"/>
    <cellStyle name="Обычный 3 2 2 2 5 2" xfId="242"/>
    <cellStyle name="Обычный 3 2 2 2 5 3" xfId="243"/>
    <cellStyle name="Обычный 3 2 2 2 6" xfId="244"/>
    <cellStyle name="Обычный 3 2 2 2 6 2" xfId="245"/>
    <cellStyle name="Обычный 3 2 2 2 7" xfId="246"/>
    <cellStyle name="Обычный 3 2 2 2 7 2" xfId="247"/>
    <cellStyle name="Обычный 3 2 2 2 8" xfId="248"/>
    <cellStyle name="Обычный 3 2 2 2 8 2" xfId="249"/>
    <cellStyle name="Обычный 3 2 2 2 9" xfId="250"/>
    <cellStyle name="Обычный 3 2 2 3" xfId="58"/>
    <cellStyle name="Обычный 3 2 2 3 10" xfId="251"/>
    <cellStyle name="Обычный 3 2 2 3 11" xfId="252"/>
    <cellStyle name="Обычный 3 2 2 3 2" xfId="115"/>
    <cellStyle name="Обычный 3 2 2 3 2 2" xfId="253"/>
    <cellStyle name="Обычный 3 2 2 3 2 3" xfId="254"/>
    <cellStyle name="Обычный 3 2 2 3 2 4" xfId="255"/>
    <cellStyle name="Обычный 3 2 2 3 3" xfId="256"/>
    <cellStyle name="Обычный 3 2 2 3 3 2" xfId="257"/>
    <cellStyle name="Обычный 3 2 2 3 3 3" xfId="258"/>
    <cellStyle name="Обычный 3 2 2 3 4" xfId="259"/>
    <cellStyle name="Обычный 3 2 2 3 4 2" xfId="260"/>
    <cellStyle name="Обычный 3 2 2 3 5" xfId="261"/>
    <cellStyle name="Обычный 3 2 2 3 5 2" xfId="262"/>
    <cellStyle name="Обычный 3 2 2 3 6" xfId="263"/>
    <cellStyle name="Обычный 3 2 2 3 6 2" xfId="264"/>
    <cellStyle name="Обычный 3 2 2 3 7" xfId="265"/>
    <cellStyle name="Обычный 3 2 2 3 8" xfId="266"/>
    <cellStyle name="Обычный 3 2 2 3 9" xfId="267"/>
    <cellStyle name="Обычный 3 2 2 4" xfId="93"/>
    <cellStyle name="Обычный 3 2 2 4 2" xfId="268"/>
    <cellStyle name="Обычный 3 2 2 4 3" xfId="269"/>
    <cellStyle name="Обычный 3 2 2 4 4" xfId="270"/>
    <cellStyle name="Обычный 3 2 2 4 5" xfId="271"/>
    <cellStyle name="Обычный 3 2 2 5" xfId="272"/>
    <cellStyle name="Обычный 3 2 2 5 2" xfId="273"/>
    <cellStyle name="Обычный 3 2 2 5 3" xfId="274"/>
    <cellStyle name="Обычный 3 2 2 6" xfId="275"/>
    <cellStyle name="Обычный 3 2 2 6 2" xfId="276"/>
    <cellStyle name="Обычный 3 2 2 6 3" xfId="277"/>
    <cellStyle name="Обычный 3 2 2 7" xfId="278"/>
    <cellStyle name="Обычный 3 2 2 7 2" xfId="279"/>
    <cellStyle name="Обычный 3 2 2 7 3" xfId="280"/>
    <cellStyle name="Обычный 3 2 2 8" xfId="281"/>
    <cellStyle name="Обычный 3 2 2 8 2" xfId="282"/>
    <cellStyle name="Обычный 3 2 2 9" xfId="283"/>
    <cellStyle name="Обычный 3 2 2 9 2" xfId="284"/>
    <cellStyle name="Обычный 3 2 20" xfId="285"/>
    <cellStyle name="Обычный 3 2 21" xfId="286"/>
    <cellStyle name="Обычный 3 2 22" xfId="287"/>
    <cellStyle name="Обычный 3 2 23" xfId="288"/>
    <cellStyle name="Обычный 3 2 3" xfId="38"/>
    <cellStyle name="Обычный 3 2 3 10" xfId="289"/>
    <cellStyle name="Обычный 3 2 3 10 2" xfId="290"/>
    <cellStyle name="Обычный 3 2 3 11" xfId="291"/>
    <cellStyle name="Обычный 3 2 3 12" xfId="292"/>
    <cellStyle name="Обычный 3 2 3 13" xfId="293"/>
    <cellStyle name="Обычный 3 2 3 14" xfId="294"/>
    <cellStyle name="Обычный 3 2 3 15" xfId="295"/>
    <cellStyle name="Обычный 3 2 3 2" xfId="48"/>
    <cellStyle name="Обычный 3 2 3 2 10" xfId="296"/>
    <cellStyle name="Обычный 3 2 3 2 11" xfId="297"/>
    <cellStyle name="Обычный 3 2 3 2 12" xfId="298"/>
    <cellStyle name="Обычный 3 2 3 2 13" xfId="299"/>
    <cellStyle name="Обычный 3 2 3 2 2" xfId="70"/>
    <cellStyle name="Обычный 3 2 3 2 2 10" xfId="300"/>
    <cellStyle name="Обычный 3 2 3 2 2 2" xfId="127"/>
    <cellStyle name="Обычный 3 2 3 2 2 2 2" xfId="301"/>
    <cellStyle name="Обычный 3 2 3 2 2 2 3" xfId="302"/>
    <cellStyle name="Обычный 3 2 3 2 2 2 4" xfId="303"/>
    <cellStyle name="Обычный 3 2 3 2 2 3" xfId="304"/>
    <cellStyle name="Обычный 3 2 3 2 2 3 2" xfId="305"/>
    <cellStyle name="Обычный 3 2 3 2 2 4" xfId="306"/>
    <cellStyle name="Обычный 3 2 3 2 2 4 2" xfId="307"/>
    <cellStyle name="Обычный 3 2 3 2 2 5" xfId="308"/>
    <cellStyle name="Обычный 3 2 3 2 2 5 2" xfId="309"/>
    <cellStyle name="Обычный 3 2 3 2 2 6" xfId="310"/>
    <cellStyle name="Обычный 3 2 3 2 2 7" xfId="311"/>
    <cellStyle name="Обычный 3 2 3 2 2 8" xfId="312"/>
    <cellStyle name="Обычный 3 2 3 2 2 9" xfId="313"/>
    <cellStyle name="Обычный 3 2 3 2 3" xfId="105"/>
    <cellStyle name="Обычный 3 2 3 2 3 2" xfId="314"/>
    <cellStyle name="Обычный 3 2 3 2 3 3" xfId="315"/>
    <cellStyle name="Обычный 3 2 3 2 3 4" xfId="316"/>
    <cellStyle name="Обычный 3 2 3 2 4" xfId="317"/>
    <cellStyle name="Обычный 3 2 3 2 4 2" xfId="318"/>
    <cellStyle name="Обычный 3 2 3 2 4 3" xfId="319"/>
    <cellStyle name="Обычный 3 2 3 2 5" xfId="320"/>
    <cellStyle name="Обычный 3 2 3 2 5 2" xfId="321"/>
    <cellStyle name="Обычный 3 2 3 2 5 3" xfId="322"/>
    <cellStyle name="Обычный 3 2 3 2 6" xfId="323"/>
    <cellStyle name="Обычный 3 2 3 2 6 2" xfId="324"/>
    <cellStyle name="Обычный 3 2 3 2 7" xfId="325"/>
    <cellStyle name="Обычный 3 2 3 2 7 2" xfId="326"/>
    <cellStyle name="Обычный 3 2 3 2 8" xfId="327"/>
    <cellStyle name="Обычный 3 2 3 2 8 2" xfId="328"/>
    <cellStyle name="Обычный 3 2 3 2 9" xfId="329"/>
    <cellStyle name="Обычный 3 2 3 3" xfId="60"/>
    <cellStyle name="Обычный 3 2 3 3 10" xfId="330"/>
    <cellStyle name="Обычный 3 2 3 3 11" xfId="331"/>
    <cellStyle name="Обычный 3 2 3 3 2" xfId="117"/>
    <cellStyle name="Обычный 3 2 3 3 2 2" xfId="332"/>
    <cellStyle name="Обычный 3 2 3 3 2 3" xfId="333"/>
    <cellStyle name="Обычный 3 2 3 3 2 4" xfId="334"/>
    <cellStyle name="Обычный 3 2 3 3 3" xfId="335"/>
    <cellStyle name="Обычный 3 2 3 3 3 2" xfId="336"/>
    <cellStyle name="Обычный 3 2 3 3 3 3" xfId="337"/>
    <cellStyle name="Обычный 3 2 3 3 4" xfId="338"/>
    <cellStyle name="Обычный 3 2 3 3 4 2" xfId="339"/>
    <cellStyle name="Обычный 3 2 3 3 5" xfId="340"/>
    <cellStyle name="Обычный 3 2 3 3 5 2" xfId="341"/>
    <cellStyle name="Обычный 3 2 3 3 6" xfId="342"/>
    <cellStyle name="Обычный 3 2 3 3 6 2" xfId="343"/>
    <cellStyle name="Обычный 3 2 3 3 7" xfId="344"/>
    <cellStyle name="Обычный 3 2 3 3 8" xfId="345"/>
    <cellStyle name="Обычный 3 2 3 3 9" xfId="346"/>
    <cellStyle name="Обычный 3 2 3 4" xfId="95"/>
    <cellStyle name="Обычный 3 2 3 4 2" xfId="347"/>
    <cellStyle name="Обычный 3 2 3 4 3" xfId="348"/>
    <cellStyle name="Обычный 3 2 3 4 4" xfId="349"/>
    <cellStyle name="Обычный 3 2 3 4 5" xfId="350"/>
    <cellStyle name="Обычный 3 2 3 5" xfId="351"/>
    <cellStyle name="Обычный 3 2 3 5 2" xfId="352"/>
    <cellStyle name="Обычный 3 2 3 5 3" xfId="353"/>
    <cellStyle name="Обычный 3 2 3 6" xfId="354"/>
    <cellStyle name="Обычный 3 2 3 6 2" xfId="355"/>
    <cellStyle name="Обычный 3 2 3 6 3" xfId="356"/>
    <cellStyle name="Обычный 3 2 3 7" xfId="357"/>
    <cellStyle name="Обычный 3 2 3 7 2" xfId="358"/>
    <cellStyle name="Обычный 3 2 3 7 3" xfId="359"/>
    <cellStyle name="Обычный 3 2 3 8" xfId="360"/>
    <cellStyle name="Обычный 3 2 3 8 2" xfId="361"/>
    <cellStyle name="Обычный 3 2 3 9" xfId="362"/>
    <cellStyle name="Обычный 3 2 3 9 2" xfId="363"/>
    <cellStyle name="Обычный 3 2 4" xfId="40"/>
    <cellStyle name="Обычный 3 2 4 10" xfId="364"/>
    <cellStyle name="Обычный 3 2 4 10 2" xfId="365"/>
    <cellStyle name="Обычный 3 2 4 11" xfId="366"/>
    <cellStyle name="Обычный 3 2 4 12" xfId="367"/>
    <cellStyle name="Обычный 3 2 4 13" xfId="368"/>
    <cellStyle name="Обычный 3 2 4 14" xfId="369"/>
    <cellStyle name="Обычный 3 2 4 15" xfId="370"/>
    <cellStyle name="Обычный 3 2 4 2" xfId="50"/>
    <cellStyle name="Обычный 3 2 4 2 10" xfId="371"/>
    <cellStyle name="Обычный 3 2 4 2 11" xfId="372"/>
    <cellStyle name="Обычный 3 2 4 2 12" xfId="373"/>
    <cellStyle name="Обычный 3 2 4 2 13" xfId="374"/>
    <cellStyle name="Обычный 3 2 4 2 2" xfId="72"/>
    <cellStyle name="Обычный 3 2 4 2 2 10" xfId="375"/>
    <cellStyle name="Обычный 3 2 4 2 2 2" xfId="129"/>
    <cellStyle name="Обычный 3 2 4 2 2 2 2" xfId="376"/>
    <cellStyle name="Обычный 3 2 4 2 2 2 3" xfId="377"/>
    <cellStyle name="Обычный 3 2 4 2 2 2 4" xfId="378"/>
    <cellStyle name="Обычный 3 2 4 2 2 3" xfId="379"/>
    <cellStyle name="Обычный 3 2 4 2 2 3 2" xfId="380"/>
    <cellStyle name="Обычный 3 2 4 2 2 4" xfId="381"/>
    <cellStyle name="Обычный 3 2 4 2 2 4 2" xfId="382"/>
    <cellStyle name="Обычный 3 2 4 2 2 5" xfId="383"/>
    <cellStyle name="Обычный 3 2 4 2 2 5 2" xfId="384"/>
    <cellStyle name="Обычный 3 2 4 2 2 6" xfId="385"/>
    <cellStyle name="Обычный 3 2 4 2 2 7" xfId="386"/>
    <cellStyle name="Обычный 3 2 4 2 2 8" xfId="387"/>
    <cellStyle name="Обычный 3 2 4 2 2 9" xfId="388"/>
    <cellStyle name="Обычный 3 2 4 2 3" xfId="107"/>
    <cellStyle name="Обычный 3 2 4 2 3 2" xfId="389"/>
    <cellStyle name="Обычный 3 2 4 2 3 3" xfId="390"/>
    <cellStyle name="Обычный 3 2 4 2 3 4" xfId="391"/>
    <cellStyle name="Обычный 3 2 4 2 4" xfId="392"/>
    <cellStyle name="Обычный 3 2 4 2 4 2" xfId="393"/>
    <cellStyle name="Обычный 3 2 4 2 4 3" xfId="394"/>
    <cellStyle name="Обычный 3 2 4 2 5" xfId="395"/>
    <cellStyle name="Обычный 3 2 4 2 5 2" xfId="396"/>
    <cellStyle name="Обычный 3 2 4 2 5 3" xfId="397"/>
    <cellStyle name="Обычный 3 2 4 2 6" xfId="398"/>
    <cellStyle name="Обычный 3 2 4 2 6 2" xfId="399"/>
    <cellStyle name="Обычный 3 2 4 2 7" xfId="400"/>
    <cellStyle name="Обычный 3 2 4 2 7 2" xfId="401"/>
    <cellStyle name="Обычный 3 2 4 2 8" xfId="402"/>
    <cellStyle name="Обычный 3 2 4 2 8 2" xfId="403"/>
    <cellStyle name="Обычный 3 2 4 2 9" xfId="404"/>
    <cellStyle name="Обычный 3 2 4 3" xfId="62"/>
    <cellStyle name="Обычный 3 2 4 3 10" xfId="405"/>
    <cellStyle name="Обычный 3 2 4 3 11" xfId="406"/>
    <cellStyle name="Обычный 3 2 4 3 2" xfId="119"/>
    <cellStyle name="Обычный 3 2 4 3 2 2" xfId="407"/>
    <cellStyle name="Обычный 3 2 4 3 2 3" xfId="408"/>
    <cellStyle name="Обычный 3 2 4 3 2 4" xfId="409"/>
    <cellStyle name="Обычный 3 2 4 3 3" xfId="410"/>
    <cellStyle name="Обычный 3 2 4 3 3 2" xfId="411"/>
    <cellStyle name="Обычный 3 2 4 3 3 3" xfId="412"/>
    <cellStyle name="Обычный 3 2 4 3 4" xfId="413"/>
    <cellStyle name="Обычный 3 2 4 3 4 2" xfId="414"/>
    <cellStyle name="Обычный 3 2 4 3 5" xfId="415"/>
    <cellStyle name="Обычный 3 2 4 3 5 2" xfId="416"/>
    <cellStyle name="Обычный 3 2 4 3 6" xfId="417"/>
    <cellStyle name="Обычный 3 2 4 3 6 2" xfId="418"/>
    <cellStyle name="Обычный 3 2 4 3 7" xfId="419"/>
    <cellStyle name="Обычный 3 2 4 3 8" xfId="420"/>
    <cellStyle name="Обычный 3 2 4 3 9" xfId="421"/>
    <cellStyle name="Обычный 3 2 4 4" xfId="97"/>
    <cellStyle name="Обычный 3 2 4 4 2" xfId="422"/>
    <cellStyle name="Обычный 3 2 4 4 3" xfId="423"/>
    <cellStyle name="Обычный 3 2 4 4 4" xfId="424"/>
    <cellStyle name="Обычный 3 2 4 4 5" xfId="425"/>
    <cellStyle name="Обычный 3 2 4 5" xfId="426"/>
    <cellStyle name="Обычный 3 2 4 5 2" xfId="427"/>
    <cellStyle name="Обычный 3 2 4 5 3" xfId="428"/>
    <cellStyle name="Обычный 3 2 4 6" xfId="429"/>
    <cellStyle name="Обычный 3 2 4 6 2" xfId="430"/>
    <cellStyle name="Обычный 3 2 4 6 3" xfId="431"/>
    <cellStyle name="Обычный 3 2 4 7" xfId="432"/>
    <cellStyle name="Обычный 3 2 4 7 2" xfId="433"/>
    <cellStyle name="Обычный 3 2 4 7 3" xfId="434"/>
    <cellStyle name="Обычный 3 2 4 8" xfId="435"/>
    <cellStyle name="Обычный 3 2 4 8 2" xfId="436"/>
    <cellStyle name="Обычный 3 2 4 9" xfId="437"/>
    <cellStyle name="Обычный 3 2 4 9 2" xfId="438"/>
    <cellStyle name="Обычный 3 2 5" xfId="42"/>
    <cellStyle name="Обычный 3 2 5 10" xfId="439"/>
    <cellStyle name="Обычный 3 2 5 10 2" xfId="440"/>
    <cellStyle name="Обычный 3 2 5 11" xfId="441"/>
    <cellStyle name="Обычный 3 2 5 12" xfId="442"/>
    <cellStyle name="Обычный 3 2 5 13" xfId="443"/>
    <cellStyle name="Обычный 3 2 5 14" xfId="444"/>
    <cellStyle name="Обычный 3 2 5 15" xfId="445"/>
    <cellStyle name="Обычный 3 2 5 2" xfId="52"/>
    <cellStyle name="Обычный 3 2 5 2 10" xfId="446"/>
    <cellStyle name="Обычный 3 2 5 2 11" xfId="447"/>
    <cellStyle name="Обычный 3 2 5 2 12" xfId="448"/>
    <cellStyle name="Обычный 3 2 5 2 13" xfId="449"/>
    <cellStyle name="Обычный 3 2 5 2 2" xfId="74"/>
    <cellStyle name="Обычный 3 2 5 2 2 10" xfId="450"/>
    <cellStyle name="Обычный 3 2 5 2 2 2" xfId="131"/>
    <cellStyle name="Обычный 3 2 5 2 2 2 2" xfId="451"/>
    <cellStyle name="Обычный 3 2 5 2 2 2 3" xfId="452"/>
    <cellStyle name="Обычный 3 2 5 2 2 2 4" xfId="453"/>
    <cellStyle name="Обычный 3 2 5 2 2 3" xfId="454"/>
    <cellStyle name="Обычный 3 2 5 2 2 3 2" xfId="455"/>
    <cellStyle name="Обычный 3 2 5 2 2 4" xfId="456"/>
    <cellStyle name="Обычный 3 2 5 2 2 4 2" xfId="457"/>
    <cellStyle name="Обычный 3 2 5 2 2 5" xfId="458"/>
    <cellStyle name="Обычный 3 2 5 2 2 5 2" xfId="459"/>
    <cellStyle name="Обычный 3 2 5 2 2 6" xfId="460"/>
    <cellStyle name="Обычный 3 2 5 2 2 7" xfId="461"/>
    <cellStyle name="Обычный 3 2 5 2 2 8" xfId="462"/>
    <cellStyle name="Обычный 3 2 5 2 2 9" xfId="463"/>
    <cellStyle name="Обычный 3 2 5 2 3" xfId="109"/>
    <cellStyle name="Обычный 3 2 5 2 3 2" xfId="464"/>
    <cellStyle name="Обычный 3 2 5 2 3 3" xfId="465"/>
    <cellStyle name="Обычный 3 2 5 2 3 4" xfId="466"/>
    <cellStyle name="Обычный 3 2 5 2 4" xfId="467"/>
    <cellStyle name="Обычный 3 2 5 2 4 2" xfId="468"/>
    <cellStyle name="Обычный 3 2 5 2 4 3" xfId="469"/>
    <cellStyle name="Обычный 3 2 5 2 5" xfId="470"/>
    <cellStyle name="Обычный 3 2 5 2 5 2" xfId="471"/>
    <cellStyle name="Обычный 3 2 5 2 5 3" xfId="472"/>
    <cellStyle name="Обычный 3 2 5 2 6" xfId="473"/>
    <cellStyle name="Обычный 3 2 5 2 6 2" xfId="474"/>
    <cellStyle name="Обычный 3 2 5 2 7" xfId="475"/>
    <cellStyle name="Обычный 3 2 5 2 7 2" xfId="476"/>
    <cellStyle name="Обычный 3 2 5 2 8" xfId="477"/>
    <cellStyle name="Обычный 3 2 5 2 8 2" xfId="478"/>
    <cellStyle name="Обычный 3 2 5 2 9" xfId="479"/>
    <cellStyle name="Обычный 3 2 5 3" xfId="64"/>
    <cellStyle name="Обычный 3 2 5 3 10" xfId="480"/>
    <cellStyle name="Обычный 3 2 5 3 11" xfId="481"/>
    <cellStyle name="Обычный 3 2 5 3 2" xfId="121"/>
    <cellStyle name="Обычный 3 2 5 3 2 2" xfId="482"/>
    <cellStyle name="Обычный 3 2 5 3 2 3" xfId="483"/>
    <cellStyle name="Обычный 3 2 5 3 2 4" xfId="484"/>
    <cellStyle name="Обычный 3 2 5 3 3" xfId="485"/>
    <cellStyle name="Обычный 3 2 5 3 3 2" xfId="486"/>
    <cellStyle name="Обычный 3 2 5 3 3 3" xfId="487"/>
    <cellStyle name="Обычный 3 2 5 3 4" xfId="488"/>
    <cellStyle name="Обычный 3 2 5 3 4 2" xfId="489"/>
    <cellStyle name="Обычный 3 2 5 3 5" xfId="490"/>
    <cellStyle name="Обычный 3 2 5 3 5 2" xfId="491"/>
    <cellStyle name="Обычный 3 2 5 3 6" xfId="492"/>
    <cellStyle name="Обычный 3 2 5 3 6 2" xfId="493"/>
    <cellStyle name="Обычный 3 2 5 3 7" xfId="494"/>
    <cellStyle name="Обычный 3 2 5 3 8" xfId="495"/>
    <cellStyle name="Обычный 3 2 5 3 9" xfId="496"/>
    <cellStyle name="Обычный 3 2 5 4" xfId="99"/>
    <cellStyle name="Обычный 3 2 5 4 2" xfId="497"/>
    <cellStyle name="Обычный 3 2 5 4 3" xfId="498"/>
    <cellStyle name="Обычный 3 2 5 4 4" xfId="499"/>
    <cellStyle name="Обычный 3 2 5 4 5" xfId="500"/>
    <cellStyle name="Обычный 3 2 5 5" xfId="501"/>
    <cellStyle name="Обычный 3 2 5 5 2" xfId="502"/>
    <cellStyle name="Обычный 3 2 5 5 3" xfId="503"/>
    <cellStyle name="Обычный 3 2 5 6" xfId="504"/>
    <cellStyle name="Обычный 3 2 5 6 2" xfId="505"/>
    <cellStyle name="Обычный 3 2 5 6 3" xfId="506"/>
    <cellStyle name="Обычный 3 2 5 7" xfId="507"/>
    <cellStyle name="Обычный 3 2 5 7 2" xfId="508"/>
    <cellStyle name="Обычный 3 2 5 7 3" xfId="509"/>
    <cellStyle name="Обычный 3 2 5 8" xfId="510"/>
    <cellStyle name="Обычный 3 2 5 8 2" xfId="511"/>
    <cellStyle name="Обычный 3 2 5 9" xfId="512"/>
    <cellStyle name="Обычный 3 2 5 9 2" xfId="513"/>
    <cellStyle name="Обычный 3 2 6" xfId="44"/>
    <cellStyle name="Обычный 3 2 6 10" xfId="514"/>
    <cellStyle name="Обычный 3 2 6 11" xfId="515"/>
    <cellStyle name="Обычный 3 2 6 12" xfId="516"/>
    <cellStyle name="Обычный 3 2 6 13" xfId="517"/>
    <cellStyle name="Обычный 3 2 6 14" xfId="518"/>
    <cellStyle name="Обычный 3 2 6 2" xfId="66"/>
    <cellStyle name="Обычный 3 2 6 2 10" xfId="519"/>
    <cellStyle name="Обычный 3 2 6 2 11" xfId="520"/>
    <cellStyle name="Обычный 3 2 6 2 2" xfId="123"/>
    <cellStyle name="Обычный 3 2 6 2 2 2" xfId="521"/>
    <cellStyle name="Обычный 3 2 6 2 2 3" xfId="522"/>
    <cellStyle name="Обычный 3 2 6 2 2 4" xfId="523"/>
    <cellStyle name="Обычный 3 2 6 2 3" xfId="524"/>
    <cellStyle name="Обычный 3 2 6 2 3 2" xfId="525"/>
    <cellStyle name="Обычный 3 2 6 2 3 3" xfId="526"/>
    <cellStyle name="Обычный 3 2 6 2 4" xfId="527"/>
    <cellStyle name="Обычный 3 2 6 2 4 2" xfId="528"/>
    <cellStyle name="Обычный 3 2 6 2 5" xfId="529"/>
    <cellStyle name="Обычный 3 2 6 2 5 2" xfId="530"/>
    <cellStyle name="Обычный 3 2 6 2 6" xfId="531"/>
    <cellStyle name="Обычный 3 2 6 2 6 2" xfId="532"/>
    <cellStyle name="Обычный 3 2 6 2 7" xfId="533"/>
    <cellStyle name="Обычный 3 2 6 2 8" xfId="534"/>
    <cellStyle name="Обычный 3 2 6 2 9" xfId="535"/>
    <cellStyle name="Обычный 3 2 6 3" xfId="101"/>
    <cellStyle name="Обычный 3 2 6 3 2" xfId="536"/>
    <cellStyle name="Обычный 3 2 6 3 3" xfId="537"/>
    <cellStyle name="Обычный 3 2 6 3 4" xfId="538"/>
    <cellStyle name="Обычный 3 2 6 3 5" xfId="539"/>
    <cellStyle name="Обычный 3 2 6 4" xfId="540"/>
    <cellStyle name="Обычный 3 2 6 4 2" xfId="541"/>
    <cellStyle name="Обычный 3 2 6 4 3" xfId="542"/>
    <cellStyle name="Обычный 3 2 6 5" xfId="543"/>
    <cellStyle name="Обычный 3 2 6 5 2" xfId="544"/>
    <cellStyle name="Обычный 3 2 6 5 3" xfId="545"/>
    <cellStyle name="Обычный 3 2 6 6" xfId="546"/>
    <cellStyle name="Обычный 3 2 6 6 2" xfId="547"/>
    <cellStyle name="Обычный 3 2 6 6 3" xfId="548"/>
    <cellStyle name="Обычный 3 2 6 7" xfId="549"/>
    <cellStyle name="Обычный 3 2 6 7 2" xfId="550"/>
    <cellStyle name="Обычный 3 2 6 8" xfId="551"/>
    <cellStyle name="Обычный 3 2 6 8 2" xfId="552"/>
    <cellStyle name="Обычный 3 2 6 9" xfId="553"/>
    <cellStyle name="Обычный 3 2 6 9 2" xfId="554"/>
    <cellStyle name="Обычный 3 2 7" xfId="34"/>
    <cellStyle name="Обычный 3 2 7 10" xfId="555"/>
    <cellStyle name="Обычный 3 2 7 11" xfId="556"/>
    <cellStyle name="Обычный 3 2 7 12" xfId="557"/>
    <cellStyle name="Обычный 3 2 7 13" xfId="558"/>
    <cellStyle name="Обычный 3 2 7 14" xfId="559"/>
    <cellStyle name="Обычный 3 2 7 2" xfId="56"/>
    <cellStyle name="Обычный 3 2 7 2 10" xfId="560"/>
    <cellStyle name="Обычный 3 2 7 2 11" xfId="561"/>
    <cellStyle name="Обычный 3 2 7 2 2" xfId="113"/>
    <cellStyle name="Обычный 3 2 7 2 2 2" xfId="562"/>
    <cellStyle name="Обычный 3 2 7 2 2 3" xfId="563"/>
    <cellStyle name="Обычный 3 2 7 2 2 4" xfId="564"/>
    <cellStyle name="Обычный 3 2 7 2 3" xfId="565"/>
    <cellStyle name="Обычный 3 2 7 2 3 2" xfId="566"/>
    <cellStyle name="Обычный 3 2 7 2 3 3" xfId="567"/>
    <cellStyle name="Обычный 3 2 7 2 4" xfId="568"/>
    <cellStyle name="Обычный 3 2 7 2 4 2" xfId="569"/>
    <cellStyle name="Обычный 3 2 7 2 5" xfId="570"/>
    <cellStyle name="Обычный 3 2 7 2 5 2" xfId="571"/>
    <cellStyle name="Обычный 3 2 7 2 6" xfId="572"/>
    <cellStyle name="Обычный 3 2 7 2 6 2" xfId="573"/>
    <cellStyle name="Обычный 3 2 7 2 7" xfId="574"/>
    <cellStyle name="Обычный 3 2 7 2 8" xfId="575"/>
    <cellStyle name="Обычный 3 2 7 2 9" xfId="576"/>
    <cellStyle name="Обычный 3 2 7 3" xfId="91"/>
    <cellStyle name="Обычный 3 2 7 3 2" xfId="577"/>
    <cellStyle name="Обычный 3 2 7 3 3" xfId="578"/>
    <cellStyle name="Обычный 3 2 7 3 4" xfId="579"/>
    <cellStyle name="Обычный 3 2 7 3 5" xfId="580"/>
    <cellStyle name="Обычный 3 2 7 4" xfId="581"/>
    <cellStyle name="Обычный 3 2 7 4 2" xfId="582"/>
    <cellStyle name="Обычный 3 2 7 4 3" xfId="583"/>
    <cellStyle name="Обычный 3 2 7 5" xfId="584"/>
    <cellStyle name="Обычный 3 2 7 5 2" xfId="585"/>
    <cellStyle name="Обычный 3 2 7 5 3" xfId="586"/>
    <cellStyle name="Обычный 3 2 7 6" xfId="587"/>
    <cellStyle name="Обычный 3 2 7 6 2" xfId="588"/>
    <cellStyle name="Обычный 3 2 7 6 3" xfId="589"/>
    <cellStyle name="Обычный 3 2 7 7" xfId="590"/>
    <cellStyle name="Обычный 3 2 7 7 2" xfId="591"/>
    <cellStyle name="Обычный 3 2 7 8" xfId="592"/>
    <cellStyle name="Обычный 3 2 7 8 2" xfId="593"/>
    <cellStyle name="Обычный 3 2 7 9" xfId="594"/>
    <cellStyle name="Обычный 3 2 7 9 2" xfId="595"/>
    <cellStyle name="Обычный 3 2 8" xfId="54"/>
    <cellStyle name="Обычный 3 2 8 10" xfId="596"/>
    <cellStyle name="Обычный 3 2 8 11" xfId="597"/>
    <cellStyle name="Обычный 3 2 8 12" xfId="598"/>
    <cellStyle name="Обычный 3 2 8 2" xfId="111"/>
    <cellStyle name="Обычный 3 2 8 2 2" xfId="599"/>
    <cellStyle name="Обычный 3 2 8 2 3" xfId="600"/>
    <cellStyle name="Обычный 3 2 8 2 4" xfId="601"/>
    <cellStyle name="Обычный 3 2 8 2 5" xfId="602"/>
    <cellStyle name="Обычный 3 2 8 3" xfId="603"/>
    <cellStyle name="Обычный 3 2 8 3 2" xfId="604"/>
    <cellStyle name="Обычный 3 2 8 3 3" xfId="605"/>
    <cellStyle name="Обычный 3 2 8 4" xfId="606"/>
    <cellStyle name="Обычный 3 2 8 4 2" xfId="607"/>
    <cellStyle name="Обычный 3 2 8 4 3" xfId="608"/>
    <cellStyle name="Обычный 3 2 8 5" xfId="609"/>
    <cellStyle name="Обычный 3 2 8 5 2" xfId="610"/>
    <cellStyle name="Обычный 3 2 8 6" xfId="611"/>
    <cellStyle name="Обычный 3 2 8 6 2" xfId="612"/>
    <cellStyle name="Обычный 3 2 8 7" xfId="613"/>
    <cellStyle name="Обычный 3 2 8 7 2" xfId="614"/>
    <cellStyle name="Обычный 3 2 8 8" xfId="615"/>
    <cellStyle name="Обычный 3 2 8 9" xfId="616"/>
    <cellStyle name="Обычный 3 2 9" xfId="89"/>
    <cellStyle name="Обычный 3 2 9 2" xfId="617"/>
    <cellStyle name="Обычный 3 2 9 2 2" xfId="618"/>
    <cellStyle name="Обычный 3 2 9 2 3" xfId="619"/>
    <cellStyle name="Обычный 3 2 9 3" xfId="620"/>
    <cellStyle name="Обычный 3 2 9 4" xfId="621"/>
    <cellStyle name="Обычный 3 2 9 5" xfId="622"/>
    <cellStyle name="Обычный 3 2 9 6" xfId="623"/>
    <cellStyle name="Обычный 3 20" xfId="624"/>
    <cellStyle name="Обычный 3 21" xfId="625"/>
    <cellStyle name="Обычный 3 22" xfId="626"/>
    <cellStyle name="Обычный 3 23" xfId="627"/>
    <cellStyle name="Обычный 3 24" xfId="628"/>
    <cellStyle name="Обычный 3 3" xfId="35"/>
    <cellStyle name="Обычный 3 3 10" xfId="629"/>
    <cellStyle name="Обычный 3 3 10 2" xfId="630"/>
    <cellStyle name="Обычный 3 3 11" xfId="631"/>
    <cellStyle name="Обычный 3 3 12" xfId="632"/>
    <cellStyle name="Обычный 3 3 13" xfId="633"/>
    <cellStyle name="Обычный 3 3 14" xfId="634"/>
    <cellStyle name="Обычный 3 3 15" xfId="635"/>
    <cellStyle name="Обычный 3 3 2" xfId="45"/>
    <cellStyle name="Обычный 3 3 2 10" xfId="636"/>
    <cellStyle name="Обычный 3 3 2 11" xfId="637"/>
    <cellStyle name="Обычный 3 3 2 12" xfId="638"/>
    <cellStyle name="Обычный 3 3 2 13" xfId="639"/>
    <cellStyle name="Обычный 3 3 2 2" xfId="67"/>
    <cellStyle name="Обычный 3 3 2 2 10" xfId="640"/>
    <cellStyle name="Обычный 3 3 2 2 2" xfId="124"/>
    <cellStyle name="Обычный 3 3 2 2 2 2" xfId="641"/>
    <cellStyle name="Обычный 3 3 2 2 2 3" xfId="642"/>
    <cellStyle name="Обычный 3 3 2 2 2 4" xfId="643"/>
    <cellStyle name="Обычный 3 3 2 2 3" xfId="644"/>
    <cellStyle name="Обычный 3 3 2 2 3 2" xfId="645"/>
    <cellStyle name="Обычный 3 3 2 2 4" xfId="646"/>
    <cellStyle name="Обычный 3 3 2 2 4 2" xfId="647"/>
    <cellStyle name="Обычный 3 3 2 2 5" xfId="648"/>
    <cellStyle name="Обычный 3 3 2 2 5 2" xfId="649"/>
    <cellStyle name="Обычный 3 3 2 2 6" xfId="650"/>
    <cellStyle name="Обычный 3 3 2 2 7" xfId="651"/>
    <cellStyle name="Обычный 3 3 2 2 8" xfId="652"/>
    <cellStyle name="Обычный 3 3 2 2 9" xfId="653"/>
    <cellStyle name="Обычный 3 3 2 3" xfId="102"/>
    <cellStyle name="Обычный 3 3 2 3 2" xfId="654"/>
    <cellStyle name="Обычный 3 3 2 3 3" xfId="655"/>
    <cellStyle name="Обычный 3 3 2 3 4" xfId="656"/>
    <cellStyle name="Обычный 3 3 2 4" xfId="657"/>
    <cellStyle name="Обычный 3 3 2 4 2" xfId="658"/>
    <cellStyle name="Обычный 3 3 2 4 3" xfId="659"/>
    <cellStyle name="Обычный 3 3 2 5" xfId="660"/>
    <cellStyle name="Обычный 3 3 2 5 2" xfId="661"/>
    <cellStyle name="Обычный 3 3 2 5 3" xfId="662"/>
    <cellStyle name="Обычный 3 3 2 6" xfId="663"/>
    <cellStyle name="Обычный 3 3 2 6 2" xfId="664"/>
    <cellStyle name="Обычный 3 3 2 7" xfId="665"/>
    <cellStyle name="Обычный 3 3 2 7 2" xfId="666"/>
    <cellStyle name="Обычный 3 3 2 8" xfId="667"/>
    <cellStyle name="Обычный 3 3 2 8 2" xfId="668"/>
    <cellStyle name="Обычный 3 3 2 9" xfId="669"/>
    <cellStyle name="Обычный 3 3 3" xfId="57"/>
    <cellStyle name="Обычный 3 3 3 10" xfId="670"/>
    <cellStyle name="Обычный 3 3 3 11" xfId="671"/>
    <cellStyle name="Обычный 3 3 3 2" xfId="114"/>
    <cellStyle name="Обычный 3 3 3 2 2" xfId="672"/>
    <cellStyle name="Обычный 3 3 3 2 3" xfId="673"/>
    <cellStyle name="Обычный 3 3 3 2 4" xfId="674"/>
    <cellStyle name="Обычный 3 3 3 3" xfId="675"/>
    <cellStyle name="Обычный 3 3 3 3 2" xfId="676"/>
    <cellStyle name="Обычный 3 3 3 3 3" xfId="677"/>
    <cellStyle name="Обычный 3 3 3 4" xfId="678"/>
    <cellStyle name="Обычный 3 3 3 4 2" xfId="679"/>
    <cellStyle name="Обычный 3 3 3 5" xfId="680"/>
    <cellStyle name="Обычный 3 3 3 5 2" xfId="681"/>
    <cellStyle name="Обычный 3 3 3 6" xfId="682"/>
    <cellStyle name="Обычный 3 3 3 6 2" xfId="683"/>
    <cellStyle name="Обычный 3 3 3 7" xfId="684"/>
    <cellStyle name="Обычный 3 3 3 8" xfId="685"/>
    <cellStyle name="Обычный 3 3 3 9" xfId="686"/>
    <cellStyle name="Обычный 3 3 4" xfId="92"/>
    <cellStyle name="Обычный 3 3 4 2" xfId="687"/>
    <cellStyle name="Обычный 3 3 4 3" xfId="688"/>
    <cellStyle name="Обычный 3 3 4 4" xfId="689"/>
    <cellStyle name="Обычный 3 3 4 5" xfId="690"/>
    <cellStyle name="Обычный 3 3 5" xfId="691"/>
    <cellStyle name="Обычный 3 3 5 2" xfId="692"/>
    <cellStyle name="Обычный 3 3 5 3" xfId="693"/>
    <cellStyle name="Обычный 3 3 6" xfId="694"/>
    <cellStyle name="Обычный 3 3 6 2" xfId="695"/>
    <cellStyle name="Обычный 3 3 6 3" xfId="696"/>
    <cellStyle name="Обычный 3 3 7" xfId="697"/>
    <cellStyle name="Обычный 3 3 7 2" xfId="698"/>
    <cellStyle name="Обычный 3 3 7 3" xfId="699"/>
    <cellStyle name="Обычный 3 3 8" xfId="700"/>
    <cellStyle name="Обычный 3 3 8 2" xfId="701"/>
    <cellStyle name="Обычный 3 3 9" xfId="702"/>
    <cellStyle name="Обычный 3 3 9 2" xfId="703"/>
    <cellStyle name="Обычный 3 4" xfId="37"/>
    <cellStyle name="Обычный 3 4 10" xfId="704"/>
    <cellStyle name="Обычный 3 4 10 2" xfId="705"/>
    <cellStyle name="Обычный 3 4 11" xfId="706"/>
    <cellStyle name="Обычный 3 4 12" xfId="707"/>
    <cellStyle name="Обычный 3 4 13" xfId="708"/>
    <cellStyle name="Обычный 3 4 14" xfId="709"/>
    <cellStyle name="Обычный 3 4 15" xfId="710"/>
    <cellStyle name="Обычный 3 4 2" xfId="47"/>
    <cellStyle name="Обычный 3 4 2 10" xfId="711"/>
    <cellStyle name="Обычный 3 4 2 11" xfId="712"/>
    <cellStyle name="Обычный 3 4 2 12" xfId="713"/>
    <cellStyle name="Обычный 3 4 2 13" xfId="714"/>
    <cellStyle name="Обычный 3 4 2 2" xfId="69"/>
    <cellStyle name="Обычный 3 4 2 2 10" xfId="715"/>
    <cellStyle name="Обычный 3 4 2 2 2" xfId="126"/>
    <cellStyle name="Обычный 3 4 2 2 2 2" xfId="716"/>
    <cellStyle name="Обычный 3 4 2 2 2 3" xfId="717"/>
    <cellStyle name="Обычный 3 4 2 2 2 4" xfId="718"/>
    <cellStyle name="Обычный 3 4 2 2 3" xfId="719"/>
    <cellStyle name="Обычный 3 4 2 2 3 2" xfId="720"/>
    <cellStyle name="Обычный 3 4 2 2 4" xfId="721"/>
    <cellStyle name="Обычный 3 4 2 2 4 2" xfId="722"/>
    <cellStyle name="Обычный 3 4 2 2 5" xfId="723"/>
    <cellStyle name="Обычный 3 4 2 2 5 2" xfId="724"/>
    <cellStyle name="Обычный 3 4 2 2 6" xfId="725"/>
    <cellStyle name="Обычный 3 4 2 2 7" xfId="726"/>
    <cellStyle name="Обычный 3 4 2 2 8" xfId="727"/>
    <cellStyle name="Обычный 3 4 2 2 9" xfId="728"/>
    <cellStyle name="Обычный 3 4 2 3" xfId="104"/>
    <cellStyle name="Обычный 3 4 2 3 2" xfId="729"/>
    <cellStyle name="Обычный 3 4 2 3 3" xfId="730"/>
    <cellStyle name="Обычный 3 4 2 3 4" xfId="731"/>
    <cellStyle name="Обычный 3 4 2 4" xfId="732"/>
    <cellStyle name="Обычный 3 4 2 4 2" xfId="733"/>
    <cellStyle name="Обычный 3 4 2 4 3" xfId="734"/>
    <cellStyle name="Обычный 3 4 2 5" xfId="735"/>
    <cellStyle name="Обычный 3 4 2 5 2" xfId="736"/>
    <cellStyle name="Обычный 3 4 2 5 3" xfId="737"/>
    <cellStyle name="Обычный 3 4 2 6" xfId="738"/>
    <cellStyle name="Обычный 3 4 2 6 2" xfId="739"/>
    <cellStyle name="Обычный 3 4 2 7" xfId="740"/>
    <cellStyle name="Обычный 3 4 2 7 2" xfId="741"/>
    <cellStyle name="Обычный 3 4 2 8" xfId="742"/>
    <cellStyle name="Обычный 3 4 2 8 2" xfId="743"/>
    <cellStyle name="Обычный 3 4 2 9" xfId="744"/>
    <cellStyle name="Обычный 3 4 3" xfId="59"/>
    <cellStyle name="Обычный 3 4 3 10" xfId="745"/>
    <cellStyle name="Обычный 3 4 3 11" xfId="746"/>
    <cellStyle name="Обычный 3 4 3 2" xfId="116"/>
    <cellStyle name="Обычный 3 4 3 2 2" xfId="747"/>
    <cellStyle name="Обычный 3 4 3 2 3" xfId="748"/>
    <cellStyle name="Обычный 3 4 3 2 4" xfId="749"/>
    <cellStyle name="Обычный 3 4 3 3" xfId="750"/>
    <cellStyle name="Обычный 3 4 3 3 2" xfId="751"/>
    <cellStyle name="Обычный 3 4 3 3 3" xfId="752"/>
    <cellStyle name="Обычный 3 4 3 4" xfId="753"/>
    <cellStyle name="Обычный 3 4 3 4 2" xfId="754"/>
    <cellStyle name="Обычный 3 4 3 5" xfId="755"/>
    <cellStyle name="Обычный 3 4 3 5 2" xfId="756"/>
    <cellStyle name="Обычный 3 4 3 6" xfId="757"/>
    <cellStyle name="Обычный 3 4 3 6 2" xfId="758"/>
    <cellStyle name="Обычный 3 4 3 7" xfId="759"/>
    <cellStyle name="Обычный 3 4 3 8" xfId="760"/>
    <cellStyle name="Обычный 3 4 3 9" xfId="761"/>
    <cellStyle name="Обычный 3 4 4" xfId="94"/>
    <cellStyle name="Обычный 3 4 4 2" xfId="762"/>
    <cellStyle name="Обычный 3 4 4 3" xfId="763"/>
    <cellStyle name="Обычный 3 4 4 4" xfId="764"/>
    <cellStyle name="Обычный 3 4 4 5" xfId="765"/>
    <cellStyle name="Обычный 3 4 5" xfId="766"/>
    <cellStyle name="Обычный 3 4 5 2" xfId="767"/>
    <cellStyle name="Обычный 3 4 5 3" xfId="768"/>
    <cellStyle name="Обычный 3 4 6" xfId="769"/>
    <cellStyle name="Обычный 3 4 6 2" xfId="770"/>
    <cellStyle name="Обычный 3 4 6 3" xfId="771"/>
    <cellStyle name="Обычный 3 4 7" xfId="772"/>
    <cellStyle name="Обычный 3 4 7 2" xfId="773"/>
    <cellStyle name="Обычный 3 4 7 3" xfId="774"/>
    <cellStyle name="Обычный 3 4 8" xfId="775"/>
    <cellStyle name="Обычный 3 4 8 2" xfId="776"/>
    <cellStyle name="Обычный 3 4 9" xfId="777"/>
    <cellStyle name="Обычный 3 4 9 2" xfId="778"/>
    <cellStyle name="Обычный 3 5" xfId="39"/>
    <cellStyle name="Обычный 3 5 10" xfId="779"/>
    <cellStyle name="Обычный 3 5 10 2" xfId="780"/>
    <cellStyle name="Обычный 3 5 11" xfId="781"/>
    <cellStyle name="Обычный 3 5 12" xfId="782"/>
    <cellStyle name="Обычный 3 5 13" xfId="783"/>
    <cellStyle name="Обычный 3 5 14" xfId="784"/>
    <cellStyle name="Обычный 3 5 15" xfId="785"/>
    <cellStyle name="Обычный 3 5 2" xfId="49"/>
    <cellStyle name="Обычный 3 5 2 10" xfId="786"/>
    <cellStyle name="Обычный 3 5 2 11" xfId="787"/>
    <cellStyle name="Обычный 3 5 2 12" xfId="788"/>
    <cellStyle name="Обычный 3 5 2 13" xfId="789"/>
    <cellStyle name="Обычный 3 5 2 2" xfId="71"/>
    <cellStyle name="Обычный 3 5 2 2 10" xfId="790"/>
    <cellStyle name="Обычный 3 5 2 2 2" xfId="128"/>
    <cellStyle name="Обычный 3 5 2 2 2 2" xfId="791"/>
    <cellStyle name="Обычный 3 5 2 2 2 3" xfId="792"/>
    <cellStyle name="Обычный 3 5 2 2 2 4" xfId="793"/>
    <cellStyle name="Обычный 3 5 2 2 3" xfId="794"/>
    <cellStyle name="Обычный 3 5 2 2 3 2" xfId="795"/>
    <cellStyle name="Обычный 3 5 2 2 4" xfId="796"/>
    <cellStyle name="Обычный 3 5 2 2 4 2" xfId="797"/>
    <cellStyle name="Обычный 3 5 2 2 5" xfId="798"/>
    <cellStyle name="Обычный 3 5 2 2 5 2" xfId="799"/>
    <cellStyle name="Обычный 3 5 2 2 6" xfId="800"/>
    <cellStyle name="Обычный 3 5 2 2 7" xfId="801"/>
    <cellStyle name="Обычный 3 5 2 2 8" xfId="802"/>
    <cellStyle name="Обычный 3 5 2 2 9" xfId="803"/>
    <cellStyle name="Обычный 3 5 2 3" xfId="106"/>
    <cellStyle name="Обычный 3 5 2 3 2" xfId="804"/>
    <cellStyle name="Обычный 3 5 2 3 3" xfId="805"/>
    <cellStyle name="Обычный 3 5 2 3 4" xfId="806"/>
    <cellStyle name="Обычный 3 5 2 4" xfId="807"/>
    <cellStyle name="Обычный 3 5 2 4 2" xfId="808"/>
    <cellStyle name="Обычный 3 5 2 4 3" xfId="809"/>
    <cellStyle name="Обычный 3 5 2 5" xfId="810"/>
    <cellStyle name="Обычный 3 5 2 5 2" xfId="811"/>
    <cellStyle name="Обычный 3 5 2 5 3" xfId="812"/>
    <cellStyle name="Обычный 3 5 2 6" xfId="813"/>
    <cellStyle name="Обычный 3 5 2 6 2" xfId="814"/>
    <cellStyle name="Обычный 3 5 2 7" xfId="815"/>
    <cellStyle name="Обычный 3 5 2 7 2" xfId="816"/>
    <cellStyle name="Обычный 3 5 2 8" xfId="817"/>
    <cellStyle name="Обычный 3 5 2 8 2" xfId="818"/>
    <cellStyle name="Обычный 3 5 2 9" xfId="819"/>
    <cellStyle name="Обычный 3 5 3" xfId="61"/>
    <cellStyle name="Обычный 3 5 3 10" xfId="820"/>
    <cellStyle name="Обычный 3 5 3 11" xfId="821"/>
    <cellStyle name="Обычный 3 5 3 2" xfId="118"/>
    <cellStyle name="Обычный 3 5 3 2 2" xfId="822"/>
    <cellStyle name="Обычный 3 5 3 2 3" xfId="823"/>
    <cellStyle name="Обычный 3 5 3 2 4" xfId="824"/>
    <cellStyle name="Обычный 3 5 3 3" xfId="825"/>
    <cellStyle name="Обычный 3 5 3 3 2" xfId="826"/>
    <cellStyle name="Обычный 3 5 3 3 3" xfId="827"/>
    <cellStyle name="Обычный 3 5 3 4" xfId="828"/>
    <cellStyle name="Обычный 3 5 3 4 2" xfId="829"/>
    <cellStyle name="Обычный 3 5 3 5" xfId="830"/>
    <cellStyle name="Обычный 3 5 3 5 2" xfId="831"/>
    <cellStyle name="Обычный 3 5 3 6" xfId="832"/>
    <cellStyle name="Обычный 3 5 3 6 2" xfId="833"/>
    <cellStyle name="Обычный 3 5 3 7" xfId="834"/>
    <cellStyle name="Обычный 3 5 3 8" xfId="835"/>
    <cellStyle name="Обычный 3 5 3 9" xfId="836"/>
    <cellStyle name="Обычный 3 5 4" xfId="96"/>
    <cellStyle name="Обычный 3 5 4 2" xfId="837"/>
    <cellStyle name="Обычный 3 5 4 3" xfId="838"/>
    <cellStyle name="Обычный 3 5 4 4" xfId="839"/>
    <cellStyle name="Обычный 3 5 4 5" xfId="840"/>
    <cellStyle name="Обычный 3 5 5" xfId="841"/>
    <cellStyle name="Обычный 3 5 5 2" xfId="842"/>
    <cellStyle name="Обычный 3 5 5 3" xfId="843"/>
    <cellStyle name="Обычный 3 5 6" xfId="844"/>
    <cellStyle name="Обычный 3 5 6 2" xfId="845"/>
    <cellStyle name="Обычный 3 5 6 3" xfId="846"/>
    <cellStyle name="Обычный 3 5 7" xfId="847"/>
    <cellStyle name="Обычный 3 5 7 2" xfId="848"/>
    <cellStyle name="Обычный 3 5 7 3" xfId="849"/>
    <cellStyle name="Обычный 3 5 8" xfId="850"/>
    <cellStyle name="Обычный 3 5 8 2" xfId="851"/>
    <cellStyle name="Обычный 3 5 9" xfId="852"/>
    <cellStyle name="Обычный 3 5 9 2" xfId="853"/>
    <cellStyle name="Обычный 3 6" xfId="41"/>
    <cellStyle name="Обычный 3 6 10" xfId="854"/>
    <cellStyle name="Обычный 3 6 10 2" xfId="855"/>
    <cellStyle name="Обычный 3 6 11" xfId="856"/>
    <cellStyle name="Обычный 3 6 12" xfId="857"/>
    <cellStyle name="Обычный 3 6 13" xfId="858"/>
    <cellStyle name="Обычный 3 6 14" xfId="859"/>
    <cellStyle name="Обычный 3 6 15" xfId="860"/>
    <cellStyle name="Обычный 3 6 2" xfId="51"/>
    <cellStyle name="Обычный 3 6 2 10" xfId="861"/>
    <cellStyle name="Обычный 3 6 2 11" xfId="862"/>
    <cellStyle name="Обычный 3 6 2 12" xfId="863"/>
    <cellStyle name="Обычный 3 6 2 13" xfId="864"/>
    <cellStyle name="Обычный 3 6 2 2" xfId="73"/>
    <cellStyle name="Обычный 3 6 2 2 10" xfId="865"/>
    <cellStyle name="Обычный 3 6 2 2 2" xfId="130"/>
    <cellStyle name="Обычный 3 6 2 2 2 2" xfId="866"/>
    <cellStyle name="Обычный 3 6 2 2 2 3" xfId="867"/>
    <cellStyle name="Обычный 3 6 2 2 2 4" xfId="868"/>
    <cellStyle name="Обычный 3 6 2 2 3" xfId="869"/>
    <cellStyle name="Обычный 3 6 2 2 3 2" xfId="870"/>
    <cellStyle name="Обычный 3 6 2 2 4" xfId="871"/>
    <cellStyle name="Обычный 3 6 2 2 4 2" xfId="872"/>
    <cellStyle name="Обычный 3 6 2 2 5" xfId="873"/>
    <cellStyle name="Обычный 3 6 2 2 5 2" xfId="874"/>
    <cellStyle name="Обычный 3 6 2 2 6" xfId="875"/>
    <cellStyle name="Обычный 3 6 2 2 7" xfId="876"/>
    <cellStyle name="Обычный 3 6 2 2 8" xfId="877"/>
    <cellStyle name="Обычный 3 6 2 2 9" xfId="878"/>
    <cellStyle name="Обычный 3 6 2 3" xfId="108"/>
    <cellStyle name="Обычный 3 6 2 3 2" xfId="879"/>
    <cellStyle name="Обычный 3 6 2 3 3" xfId="880"/>
    <cellStyle name="Обычный 3 6 2 3 4" xfId="881"/>
    <cellStyle name="Обычный 3 6 2 4" xfId="882"/>
    <cellStyle name="Обычный 3 6 2 4 2" xfId="883"/>
    <cellStyle name="Обычный 3 6 2 4 3" xfId="884"/>
    <cellStyle name="Обычный 3 6 2 5" xfId="885"/>
    <cellStyle name="Обычный 3 6 2 5 2" xfId="886"/>
    <cellStyle name="Обычный 3 6 2 5 3" xfId="887"/>
    <cellStyle name="Обычный 3 6 2 6" xfId="888"/>
    <cellStyle name="Обычный 3 6 2 6 2" xfId="889"/>
    <cellStyle name="Обычный 3 6 2 7" xfId="890"/>
    <cellStyle name="Обычный 3 6 2 7 2" xfId="891"/>
    <cellStyle name="Обычный 3 6 2 8" xfId="892"/>
    <cellStyle name="Обычный 3 6 2 8 2" xfId="893"/>
    <cellStyle name="Обычный 3 6 2 9" xfId="894"/>
    <cellStyle name="Обычный 3 6 3" xfId="63"/>
    <cellStyle name="Обычный 3 6 3 10" xfId="895"/>
    <cellStyle name="Обычный 3 6 3 11" xfId="896"/>
    <cellStyle name="Обычный 3 6 3 2" xfId="120"/>
    <cellStyle name="Обычный 3 6 3 2 2" xfId="897"/>
    <cellStyle name="Обычный 3 6 3 2 3" xfId="898"/>
    <cellStyle name="Обычный 3 6 3 2 4" xfId="899"/>
    <cellStyle name="Обычный 3 6 3 3" xfId="900"/>
    <cellStyle name="Обычный 3 6 3 3 2" xfId="901"/>
    <cellStyle name="Обычный 3 6 3 3 3" xfId="902"/>
    <cellStyle name="Обычный 3 6 3 4" xfId="903"/>
    <cellStyle name="Обычный 3 6 3 4 2" xfId="904"/>
    <cellStyle name="Обычный 3 6 3 5" xfId="905"/>
    <cellStyle name="Обычный 3 6 3 5 2" xfId="906"/>
    <cellStyle name="Обычный 3 6 3 6" xfId="907"/>
    <cellStyle name="Обычный 3 6 3 6 2" xfId="908"/>
    <cellStyle name="Обычный 3 6 3 7" xfId="909"/>
    <cellStyle name="Обычный 3 6 3 8" xfId="910"/>
    <cellStyle name="Обычный 3 6 3 9" xfId="911"/>
    <cellStyle name="Обычный 3 6 4" xfId="98"/>
    <cellStyle name="Обычный 3 6 4 2" xfId="912"/>
    <cellStyle name="Обычный 3 6 4 3" xfId="913"/>
    <cellStyle name="Обычный 3 6 4 4" xfId="914"/>
    <cellStyle name="Обычный 3 6 4 5" xfId="915"/>
    <cellStyle name="Обычный 3 6 5" xfId="916"/>
    <cellStyle name="Обычный 3 6 5 2" xfId="917"/>
    <cellStyle name="Обычный 3 6 5 3" xfId="918"/>
    <cellStyle name="Обычный 3 6 6" xfId="919"/>
    <cellStyle name="Обычный 3 6 6 2" xfId="920"/>
    <cellStyle name="Обычный 3 6 6 3" xfId="921"/>
    <cellStyle name="Обычный 3 6 7" xfId="922"/>
    <cellStyle name="Обычный 3 6 7 2" xfId="923"/>
    <cellStyle name="Обычный 3 6 7 3" xfId="924"/>
    <cellStyle name="Обычный 3 6 8" xfId="925"/>
    <cellStyle name="Обычный 3 6 8 2" xfId="926"/>
    <cellStyle name="Обычный 3 6 9" xfId="927"/>
    <cellStyle name="Обычный 3 6 9 2" xfId="928"/>
    <cellStyle name="Обычный 3 7" xfId="43"/>
    <cellStyle name="Обычный 3 7 10" xfId="929"/>
    <cellStyle name="Обычный 3 7 11" xfId="930"/>
    <cellStyle name="Обычный 3 7 12" xfId="931"/>
    <cellStyle name="Обычный 3 7 13" xfId="932"/>
    <cellStyle name="Обычный 3 7 14" xfId="933"/>
    <cellStyle name="Обычный 3 7 2" xfId="65"/>
    <cellStyle name="Обычный 3 7 2 10" xfId="934"/>
    <cellStyle name="Обычный 3 7 2 11" xfId="935"/>
    <cellStyle name="Обычный 3 7 2 2" xfId="122"/>
    <cellStyle name="Обычный 3 7 2 2 2" xfId="936"/>
    <cellStyle name="Обычный 3 7 2 2 3" xfId="937"/>
    <cellStyle name="Обычный 3 7 2 2 4" xfId="938"/>
    <cellStyle name="Обычный 3 7 2 3" xfId="939"/>
    <cellStyle name="Обычный 3 7 2 3 2" xfId="940"/>
    <cellStyle name="Обычный 3 7 2 3 3" xfId="941"/>
    <cellStyle name="Обычный 3 7 2 4" xfId="942"/>
    <cellStyle name="Обычный 3 7 2 4 2" xfId="943"/>
    <cellStyle name="Обычный 3 7 2 5" xfId="944"/>
    <cellStyle name="Обычный 3 7 2 5 2" xfId="945"/>
    <cellStyle name="Обычный 3 7 2 6" xfId="946"/>
    <cellStyle name="Обычный 3 7 2 6 2" xfId="947"/>
    <cellStyle name="Обычный 3 7 2 7" xfId="948"/>
    <cellStyle name="Обычный 3 7 2 8" xfId="949"/>
    <cellStyle name="Обычный 3 7 2 9" xfId="950"/>
    <cellStyle name="Обычный 3 7 3" xfId="100"/>
    <cellStyle name="Обычный 3 7 3 2" xfId="951"/>
    <cellStyle name="Обычный 3 7 3 3" xfId="952"/>
    <cellStyle name="Обычный 3 7 3 4" xfId="953"/>
    <cellStyle name="Обычный 3 7 3 5" xfId="954"/>
    <cellStyle name="Обычный 3 7 4" xfId="955"/>
    <cellStyle name="Обычный 3 7 4 2" xfId="956"/>
    <cellStyle name="Обычный 3 7 4 3" xfId="957"/>
    <cellStyle name="Обычный 3 7 5" xfId="958"/>
    <cellStyle name="Обычный 3 7 5 2" xfId="959"/>
    <cellStyle name="Обычный 3 7 5 3" xfId="960"/>
    <cellStyle name="Обычный 3 7 6" xfId="961"/>
    <cellStyle name="Обычный 3 7 6 2" xfId="962"/>
    <cellStyle name="Обычный 3 7 6 3" xfId="963"/>
    <cellStyle name="Обычный 3 7 7" xfId="964"/>
    <cellStyle name="Обычный 3 7 7 2" xfId="965"/>
    <cellStyle name="Обычный 3 7 8" xfId="966"/>
    <cellStyle name="Обычный 3 7 8 2" xfId="967"/>
    <cellStyle name="Обычный 3 7 9" xfId="968"/>
    <cellStyle name="Обычный 3 7 9 2" xfId="969"/>
    <cellStyle name="Обычный 3 8" xfId="33"/>
    <cellStyle name="Обычный 3 8 10" xfId="970"/>
    <cellStyle name="Обычный 3 8 11" xfId="971"/>
    <cellStyle name="Обычный 3 8 12" xfId="972"/>
    <cellStyle name="Обычный 3 8 13" xfId="973"/>
    <cellStyle name="Обычный 3 8 14" xfId="974"/>
    <cellStyle name="Обычный 3 8 2" xfId="55"/>
    <cellStyle name="Обычный 3 8 2 10" xfId="975"/>
    <cellStyle name="Обычный 3 8 2 11" xfId="976"/>
    <cellStyle name="Обычный 3 8 2 2" xfId="112"/>
    <cellStyle name="Обычный 3 8 2 2 2" xfId="977"/>
    <cellStyle name="Обычный 3 8 2 2 3" xfId="978"/>
    <cellStyle name="Обычный 3 8 2 2 4" xfId="979"/>
    <cellStyle name="Обычный 3 8 2 3" xfId="980"/>
    <cellStyle name="Обычный 3 8 2 3 2" xfId="981"/>
    <cellStyle name="Обычный 3 8 2 3 3" xfId="982"/>
    <cellStyle name="Обычный 3 8 2 4" xfId="983"/>
    <cellStyle name="Обычный 3 8 2 4 2" xfId="984"/>
    <cellStyle name="Обычный 3 8 2 5" xfId="985"/>
    <cellStyle name="Обычный 3 8 2 5 2" xfId="986"/>
    <cellStyle name="Обычный 3 8 2 6" xfId="987"/>
    <cellStyle name="Обычный 3 8 2 6 2" xfId="988"/>
    <cellStyle name="Обычный 3 8 2 7" xfId="989"/>
    <cellStyle name="Обычный 3 8 2 8" xfId="990"/>
    <cellStyle name="Обычный 3 8 2 9" xfId="991"/>
    <cellStyle name="Обычный 3 8 3" xfId="90"/>
    <cellStyle name="Обычный 3 8 3 2" xfId="992"/>
    <cellStyle name="Обычный 3 8 3 3" xfId="993"/>
    <cellStyle name="Обычный 3 8 3 4" xfId="994"/>
    <cellStyle name="Обычный 3 8 3 5" xfId="995"/>
    <cellStyle name="Обычный 3 8 4" xfId="996"/>
    <cellStyle name="Обычный 3 8 4 2" xfId="997"/>
    <cellStyle name="Обычный 3 8 4 3" xfId="998"/>
    <cellStyle name="Обычный 3 8 5" xfId="999"/>
    <cellStyle name="Обычный 3 8 5 2" xfId="1000"/>
    <cellStyle name="Обычный 3 8 5 3" xfId="1001"/>
    <cellStyle name="Обычный 3 8 6" xfId="1002"/>
    <cellStyle name="Обычный 3 8 6 2" xfId="1003"/>
    <cellStyle name="Обычный 3 8 6 3" xfId="1004"/>
    <cellStyle name="Обычный 3 8 7" xfId="1005"/>
    <cellStyle name="Обычный 3 8 7 2" xfId="1006"/>
    <cellStyle name="Обычный 3 8 8" xfId="1007"/>
    <cellStyle name="Обычный 3 8 8 2" xfId="1008"/>
    <cellStyle name="Обычный 3 8 9" xfId="1009"/>
    <cellStyle name="Обычный 3 8 9 2" xfId="1010"/>
    <cellStyle name="Обычный 3 9" xfId="53"/>
    <cellStyle name="Обычный 3 9 10" xfId="1011"/>
    <cellStyle name="Обычный 3 9 11" xfId="1012"/>
    <cellStyle name="Обычный 3 9 12" xfId="1013"/>
    <cellStyle name="Обычный 3 9 2" xfId="110"/>
    <cellStyle name="Обычный 3 9 2 2" xfId="1014"/>
    <cellStyle name="Обычный 3 9 2 3" xfId="1015"/>
    <cellStyle name="Обычный 3 9 2 4" xfId="1016"/>
    <cellStyle name="Обычный 3 9 2 5" xfId="1017"/>
    <cellStyle name="Обычный 3 9 3" xfId="1018"/>
    <cellStyle name="Обычный 3 9 3 2" xfId="1019"/>
    <cellStyle name="Обычный 3 9 3 3" xfId="1020"/>
    <cellStyle name="Обычный 3 9 4" xfId="1021"/>
    <cellStyle name="Обычный 3 9 4 2" xfId="1022"/>
    <cellStyle name="Обычный 3 9 4 3" xfId="1023"/>
    <cellStyle name="Обычный 3 9 5" xfId="1024"/>
    <cellStyle name="Обычный 3 9 5 2" xfId="1025"/>
    <cellStyle name="Обычный 3 9 6" xfId="1026"/>
    <cellStyle name="Обычный 3 9 6 2" xfId="1027"/>
    <cellStyle name="Обычный 3 9 7" xfId="1028"/>
    <cellStyle name="Обычный 3 9 7 2" xfId="1029"/>
    <cellStyle name="Обычный 3 9 8" xfId="1030"/>
    <cellStyle name="Обычный 3 9 9" xfId="1031"/>
    <cellStyle name="Обычный 4" xfId="80"/>
    <cellStyle name="Обычный 4 2" xfId="134"/>
    <cellStyle name="Обычный 4 2 2" xfId="1032"/>
    <cellStyle name="Обычный 4 3" xfId="1033"/>
    <cellStyle name="Обычный 5" xfId="87"/>
    <cellStyle name="Обычный 5 2" xfId="1034"/>
    <cellStyle name="Обычный 5 2 2" xfId="1035"/>
    <cellStyle name="Обычный 5 2 3" xfId="1036"/>
    <cellStyle name="Обычный 5 2 4" xfId="1037"/>
    <cellStyle name="Обычный 5 3" xfId="1038"/>
    <cellStyle name="Обычный 5 3 2" xfId="1039"/>
    <cellStyle name="Обычный 5 3 3" xfId="1040"/>
    <cellStyle name="Обычный 5 4" xfId="1041"/>
    <cellStyle name="Обычный 5 5" xfId="1042"/>
    <cellStyle name="Обычный 5 6" xfId="1043"/>
    <cellStyle name="Обычный 5 7" xfId="1044"/>
    <cellStyle name="Обычный 6" xfId="86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Процентный" xfId="79" builtinId="5"/>
    <cellStyle name="Процентный 2" xfId="132"/>
    <cellStyle name="Финансовый 2" xfId="75"/>
    <cellStyle name="Финансовый 2 2" xfId="1045"/>
  </cellStyles>
  <dxfs count="0"/>
  <tableStyles count="0" defaultTableStyle="TableStyleMedium2" defaultPivotStyle="PivotStyleMedium9"/>
  <colors>
    <mruColors>
      <color rgb="FF0F7337"/>
      <color rgb="FFFF3300"/>
      <color rgb="FF35A562"/>
      <color rgb="FF9EF692"/>
      <color rgb="FF033D15"/>
      <color rgb="FF9DE3B8"/>
      <color rgb="FF0F739B"/>
      <color rgb="FF004C22"/>
      <color rgb="FF51D787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atlas.cid.harvard.edu/ranking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</sheetPr>
  <dimension ref="A1:T15"/>
  <sheetViews>
    <sheetView zoomScale="85" zoomScaleNormal="85" zoomScalePageLayoutView="90" workbookViewId="0">
      <selection activeCell="Q24" sqref="Q24"/>
    </sheetView>
  </sheetViews>
  <sheetFormatPr defaultColWidth="8.85546875" defaultRowHeight="15" x14ac:dyDescent="0.25"/>
  <cols>
    <col min="1" max="1" width="27.42578125" customWidth="1"/>
    <col min="2" max="2" width="23.140625" bestFit="1" customWidth="1"/>
    <col min="3" max="3" width="19" customWidth="1"/>
    <col min="4" max="9" width="8.85546875" customWidth="1"/>
    <col min="10" max="10" width="11.5703125" style="5" bestFit="1" customWidth="1"/>
    <col min="11" max="11" width="10.42578125" customWidth="1"/>
    <col min="15" max="15" width="29.5703125" customWidth="1"/>
    <col min="16" max="16" width="22.85546875" customWidth="1"/>
    <col min="17" max="17" width="23.42578125" customWidth="1"/>
  </cols>
  <sheetData>
    <row r="1" spans="1:20" s="9" customFormat="1" x14ac:dyDescent="0.25">
      <c r="D1" s="321" t="s">
        <v>32</v>
      </c>
      <c r="E1" s="321"/>
      <c r="F1" s="321"/>
      <c r="G1" s="321"/>
      <c r="H1" s="321"/>
      <c r="I1" s="321"/>
      <c r="J1" s="321"/>
      <c r="K1" s="321"/>
      <c r="O1" s="184"/>
    </row>
    <row r="2" spans="1:20" x14ac:dyDescent="0.25">
      <c r="D2" s="26">
        <v>2010</v>
      </c>
      <c r="E2" s="26">
        <v>2011</v>
      </c>
      <c r="F2" s="26">
        <v>2012</v>
      </c>
      <c r="G2" s="26">
        <v>2013</v>
      </c>
      <c r="H2" s="26">
        <v>2014</v>
      </c>
      <c r="I2" s="26">
        <v>2015</v>
      </c>
      <c r="J2" s="27">
        <v>2016</v>
      </c>
      <c r="K2" s="27">
        <v>2017</v>
      </c>
      <c r="L2" s="27"/>
      <c r="O2" s="184" t="s">
        <v>39</v>
      </c>
      <c r="P2" s="38"/>
      <c r="Q2" s="38"/>
      <c r="R2" s="26">
        <v>2018</v>
      </c>
      <c r="S2" s="200">
        <v>2019</v>
      </c>
      <c r="T2" s="311">
        <v>2020</v>
      </c>
    </row>
    <row r="3" spans="1:20" x14ac:dyDescent="0.25">
      <c r="C3" s="126" t="s">
        <v>12</v>
      </c>
      <c r="D3" s="119">
        <v>139</v>
      </c>
      <c r="E3" s="119">
        <v>142</v>
      </c>
      <c r="F3" s="119">
        <v>144</v>
      </c>
      <c r="G3" s="119">
        <v>148</v>
      </c>
      <c r="H3" s="119">
        <v>144</v>
      </c>
      <c r="I3" s="119">
        <v>140</v>
      </c>
      <c r="J3" s="127">
        <v>138</v>
      </c>
      <c r="K3" s="127">
        <v>137</v>
      </c>
      <c r="L3" s="25"/>
      <c r="O3" s="38"/>
      <c r="P3" s="38"/>
      <c r="Q3" s="126" t="s">
        <v>12</v>
      </c>
      <c r="R3" s="119">
        <v>140</v>
      </c>
      <c r="S3" s="125">
        <v>141</v>
      </c>
      <c r="T3" s="311" t="s">
        <v>54</v>
      </c>
    </row>
    <row r="4" spans="1:20" ht="15" customHeight="1" x14ac:dyDescent="0.25">
      <c r="A4" s="322" t="s">
        <v>19</v>
      </c>
      <c r="B4" s="325" t="s">
        <v>0</v>
      </c>
      <c r="C4" s="8" t="s">
        <v>11</v>
      </c>
      <c r="D4" s="65">
        <v>98</v>
      </c>
      <c r="E4" s="103">
        <v>92</v>
      </c>
      <c r="F4" s="103">
        <v>82</v>
      </c>
      <c r="G4" s="103">
        <v>79</v>
      </c>
      <c r="H4" s="104">
        <v>85</v>
      </c>
      <c r="I4" s="103">
        <v>82</v>
      </c>
      <c r="J4" s="177">
        <v>79</v>
      </c>
      <c r="K4" s="103">
        <v>73</v>
      </c>
      <c r="L4" s="23"/>
      <c r="O4" s="322" t="s">
        <v>19</v>
      </c>
      <c r="P4" s="325" t="s">
        <v>0</v>
      </c>
      <c r="Q4" s="8" t="s">
        <v>11</v>
      </c>
      <c r="R4" s="65">
        <v>70</v>
      </c>
      <c r="S4" s="146">
        <v>69</v>
      </c>
      <c r="T4" s="311" t="s">
        <v>54</v>
      </c>
    </row>
    <row r="5" spans="1:20" ht="15" customHeight="1" x14ac:dyDescent="0.25">
      <c r="A5" s="323"/>
      <c r="B5" s="326"/>
      <c r="C5" s="47" t="s">
        <v>10</v>
      </c>
      <c r="D5" s="112">
        <v>3.76</v>
      </c>
      <c r="E5" s="112">
        <v>3.89</v>
      </c>
      <c r="F5" s="112">
        <v>4.0199999999999996</v>
      </c>
      <c r="G5" s="112">
        <v>4.0999999999999996</v>
      </c>
      <c r="H5" s="112">
        <v>4.01</v>
      </c>
      <c r="I5" s="112">
        <v>4</v>
      </c>
      <c r="J5" s="178">
        <v>4.0999999999999996</v>
      </c>
      <c r="K5" s="112">
        <v>4.2</v>
      </c>
      <c r="L5" s="23"/>
      <c r="O5" s="323"/>
      <c r="P5" s="326"/>
      <c r="Q5" s="98" t="s">
        <v>10</v>
      </c>
      <c r="R5" s="185">
        <v>59.9</v>
      </c>
      <c r="S5" s="146">
        <v>61.3</v>
      </c>
      <c r="T5" s="311" t="s">
        <v>54</v>
      </c>
    </row>
    <row r="6" spans="1:20" ht="17.25" customHeight="1" x14ac:dyDescent="0.25">
      <c r="A6" s="323"/>
      <c r="B6" s="326" t="s">
        <v>1</v>
      </c>
      <c r="C6" s="10" t="s">
        <v>11</v>
      </c>
      <c r="D6" s="113" t="s">
        <v>4</v>
      </c>
      <c r="E6" s="113" t="s">
        <v>4</v>
      </c>
      <c r="F6" s="113" t="s">
        <v>4</v>
      </c>
      <c r="G6" s="113" t="s">
        <v>4</v>
      </c>
      <c r="H6" s="113" t="s">
        <v>4</v>
      </c>
      <c r="I6" s="113" t="s">
        <v>4</v>
      </c>
      <c r="J6" s="179" t="s">
        <v>4</v>
      </c>
      <c r="K6" s="113" t="s">
        <v>4</v>
      </c>
      <c r="L6" s="23"/>
      <c r="O6" s="323"/>
      <c r="P6" s="326" t="s">
        <v>1</v>
      </c>
      <c r="Q6" s="10" t="s">
        <v>11</v>
      </c>
      <c r="R6" s="113" t="s">
        <v>4</v>
      </c>
      <c r="S6" s="146" t="s">
        <v>4</v>
      </c>
      <c r="T6" s="311" t="s">
        <v>54</v>
      </c>
    </row>
    <row r="7" spans="1:20" ht="16.5" customHeight="1" x14ac:dyDescent="0.25">
      <c r="A7" s="323"/>
      <c r="B7" s="326"/>
      <c r="C7" s="47" t="s">
        <v>10</v>
      </c>
      <c r="D7" s="114" t="s">
        <v>4</v>
      </c>
      <c r="E7" s="114" t="s">
        <v>4</v>
      </c>
      <c r="F7" s="114" t="s">
        <v>4</v>
      </c>
      <c r="G7" s="114" t="s">
        <v>4</v>
      </c>
      <c r="H7" s="114" t="s">
        <v>4</v>
      </c>
      <c r="I7" s="114" t="s">
        <v>4</v>
      </c>
      <c r="J7" s="180" t="s">
        <v>4</v>
      </c>
      <c r="K7" s="114" t="s">
        <v>4</v>
      </c>
      <c r="L7" s="23"/>
      <c r="O7" s="323"/>
      <c r="P7" s="326"/>
      <c r="Q7" s="98" t="s">
        <v>10</v>
      </c>
      <c r="R7" s="114" t="s">
        <v>4</v>
      </c>
      <c r="S7" s="146" t="s">
        <v>4</v>
      </c>
      <c r="T7" s="311" t="s">
        <v>54</v>
      </c>
    </row>
    <row r="8" spans="1:20" ht="17.25" customHeight="1" x14ac:dyDescent="0.25">
      <c r="A8" s="323"/>
      <c r="B8" s="326" t="s">
        <v>2</v>
      </c>
      <c r="C8" s="10" t="s">
        <v>11</v>
      </c>
      <c r="D8" s="65">
        <v>72</v>
      </c>
      <c r="E8" s="106">
        <v>72</v>
      </c>
      <c r="F8" s="103">
        <v>51</v>
      </c>
      <c r="G8" s="103">
        <v>50</v>
      </c>
      <c r="H8" s="106">
        <v>50</v>
      </c>
      <c r="I8" s="103">
        <v>42</v>
      </c>
      <c r="J8" s="181">
        <v>53</v>
      </c>
      <c r="K8" s="102">
        <v>57</v>
      </c>
      <c r="L8" s="23"/>
      <c r="O8" s="323"/>
      <c r="P8" s="326" t="s">
        <v>2</v>
      </c>
      <c r="Q8" s="10" t="s">
        <v>11</v>
      </c>
      <c r="R8" s="65">
        <v>59</v>
      </c>
      <c r="S8" s="146">
        <v>55</v>
      </c>
      <c r="T8" s="311" t="s">
        <v>54</v>
      </c>
    </row>
    <row r="9" spans="1:20" ht="15" customHeight="1" x14ac:dyDescent="0.25">
      <c r="A9" s="323"/>
      <c r="B9" s="326"/>
      <c r="C9" s="47" t="s">
        <v>10</v>
      </c>
      <c r="D9" s="112">
        <v>4.12</v>
      </c>
      <c r="E9" s="112">
        <v>4.18</v>
      </c>
      <c r="F9" s="112">
        <v>4.38</v>
      </c>
      <c r="G9" s="112">
        <v>4.41</v>
      </c>
      <c r="H9" s="112">
        <v>4.42</v>
      </c>
      <c r="I9" s="112">
        <v>4.5</v>
      </c>
      <c r="J9" s="178">
        <v>4.4000000000000004</v>
      </c>
      <c r="K9" s="112">
        <v>4.3</v>
      </c>
      <c r="L9" s="23"/>
      <c r="O9" s="323"/>
      <c r="P9" s="326"/>
      <c r="Q9" s="98" t="s">
        <v>10</v>
      </c>
      <c r="R9" s="185">
        <v>61.8</v>
      </c>
      <c r="S9" s="146">
        <v>62.9</v>
      </c>
      <c r="T9" s="311" t="s">
        <v>54</v>
      </c>
    </row>
    <row r="10" spans="1:20" ht="15" customHeight="1" x14ac:dyDescent="0.25">
      <c r="A10" s="323"/>
      <c r="B10" s="326" t="s">
        <v>5</v>
      </c>
      <c r="C10" s="10" t="s">
        <v>11</v>
      </c>
      <c r="D10" s="65">
        <v>121</v>
      </c>
      <c r="E10" s="102">
        <v>126</v>
      </c>
      <c r="F10" s="102">
        <v>127</v>
      </c>
      <c r="G10" s="103">
        <v>121</v>
      </c>
      <c r="H10" s="103">
        <v>108</v>
      </c>
      <c r="I10" s="103">
        <v>102</v>
      </c>
      <c r="J10" s="181">
        <v>111</v>
      </c>
      <c r="K10" s="103">
        <v>102</v>
      </c>
      <c r="L10" s="23"/>
      <c r="O10" s="323"/>
      <c r="P10" s="326" t="s">
        <v>5</v>
      </c>
      <c r="Q10" s="10" t="s">
        <v>11</v>
      </c>
      <c r="R10" s="65">
        <v>97</v>
      </c>
      <c r="S10" s="146">
        <v>96</v>
      </c>
      <c r="T10" s="311" t="s">
        <v>54</v>
      </c>
    </row>
    <row r="11" spans="1:20" ht="14.25" customHeight="1" x14ac:dyDescent="0.25">
      <c r="A11" s="323"/>
      <c r="B11" s="326"/>
      <c r="C11" s="47" t="s">
        <v>10</v>
      </c>
      <c r="D11" s="112">
        <v>3.49</v>
      </c>
      <c r="E11" s="112">
        <v>3.45</v>
      </c>
      <c r="F11" s="112">
        <v>3.44</v>
      </c>
      <c r="G11" s="112">
        <v>3.57</v>
      </c>
      <c r="H11" s="112">
        <v>3.73</v>
      </c>
      <c r="I11" s="112">
        <v>3.8</v>
      </c>
      <c r="J11" s="178">
        <v>3.7</v>
      </c>
      <c r="K11" s="112">
        <v>3.9</v>
      </c>
      <c r="L11" s="23"/>
      <c r="O11" s="323"/>
      <c r="P11" s="326"/>
      <c r="Q11" s="98" t="s">
        <v>10</v>
      </c>
      <c r="R11" s="185">
        <v>53</v>
      </c>
      <c r="S11" s="201">
        <v>54</v>
      </c>
      <c r="T11" s="311" t="s">
        <v>54</v>
      </c>
    </row>
    <row r="12" spans="1:20" ht="15" customHeight="1" x14ac:dyDescent="0.25">
      <c r="A12" s="323"/>
      <c r="B12" s="327" t="s">
        <v>8</v>
      </c>
      <c r="C12" s="10" t="s">
        <v>11</v>
      </c>
      <c r="D12" s="65">
        <v>63</v>
      </c>
      <c r="E12" s="104">
        <v>66</v>
      </c>
      <c r="F12" s="104">
        <v>67</v>
      </c>
      <c r="G12" s="103">
        <v>64</v>
      </c>
      <c r="H12" s="103">
        <v>53</v>
      </c>
      <c r="I12" s="103">
        <v>45</v>
      </c>
      <c r="J12" s="177">
        <v>43</v>
      </c>
      <c r="K12" s="103">
        <v>38</v>
      </c>
      <c r="L12" s="23"/>
      <c r="O12" s="323"/>
      <c r="P12" s="327" t="s">
        <v>8</v>
      </c>
      <c r="Q12" s="10" t="s">
        <v>11</v>
      </c>
      <c r="R12" s="64">
        <v>43</v>
      </c>
      <c r="S12" s="146">
        <v>43</v>
      </c>
      <c r="T12" s="311" t="s">
        <v>54</v>
      </c>
    </row>
    <row r="13" spans="1:20" ht="15.75" customHeight="1" x14ac:dyDescent="0.25">
      <c r="A13" s="323"/>
      <c r="B13" s="327"/>
      <c r="C13" s="47" t="s">
        <v>10</v>
      </c>
      <c r="D13" s="112">
        <v>4.24</v>
      </c>
      <c r="E13" s="112">
        <v>4.21</v>
      </c>
      <c r="F13" s="112">
        <v>4.2</v>
      </c>
      <c r="G13" s="112">
        <v>4.25</v>
      </c>
      <c r="H13" s="112">
        <v>4.37</v>
      </c>
      <c r="I13" s="112">
        <v>4.4000000000000004</v>
      </c>
      <c r="J13" s="178">
        <v>4.5</v>
      </c>
      <c r="K13" s="112">
        <v>4.5999999999999996</v>
      </c>
      <c r="L13" s="23"/>
      <c r="O13" s="323"/>
      <c r="P13" s="327"/>
      <c r="Q13" s="98" t="s">
        <v>10</v>
      </c>
      <c r="R13" s="185">
        <v>65.599999999999994</v>
      </c>
      <c r="S13" s="146">
        <v>66.7</v>
      </c>
      <c r="T13" s="311" t="s">
        <v>54</v>
      </c>
    </row>
    <row r="14" spans="1:20" s="9" customFormat="1" ht="13.5" customHeight="1" x14ac:dyDescent="0.25">
      <c r="A14" s="323"/>
      <c r="B14" s="328" t="s">
        <v>31</v>
      </c>
      <c r="C14" s="10" t="s">
        <v>11</v>
      </c>
      <c r="D14" s="116" t="e">
        <f>(D4*#REF!+D8*#REF!+D10*#REF!+D12*#REF!)</f>
        <v>#REF!</v>
      </c>
      <c r="E14" s="117" t="e">
        <f>(E4*#REF!+E8*#REF!+E10*#REF!+E12*#REF!)</f>
        <v>#REF!</v>
      </c>
      <c r="F14" s="118" t="e">
        <f>(F4*#REF!+F8*#REF!+F10*#REF!+F12*#REF!)</f>
        <v>#REF!</v>
      </c>
      <c r="G14" s="118" t="e">
        <f>(G4*#REF!+G8*#REF!+G10*#REF!+G12*#REF!)</f>
        <v>#REF!</v>
      </c>
      <c r="H14" s="118" t="e">
        <f>(H4*#REF!+H8*#REF!+H10*#REF!+H12*#REF!)</f>
        <v>#REF!</v>
      </c>
      <c r="I14" s="118" t="e">
        <f>(I4*#REF!+I8*#REF!+I10*#REF!+I12*#REF!)</f>
        <v>#REF!</v>
      </c>
      <c r="J14" s="182" t="e">
        <f>(J4*#REF!+J8*#REF!+J10*#REF!+J12*#REF!)</f>
        <v>#REF!</v>
      </c>
      <c r="K14" s="118" t="e">
        <f>(K4*#REF!+K8*#REF!+K10*#REF!+K12*#REF!)</f>
        <v>#REF!</v>
      </c>
      <c r="L14" s="23"/>
      <c r="O14" s="323"/>
      <c r="P14" s="328" t="s">
        <v>31</v>
      </c>
      <c r="Q14" s="10" t="s">
        <v>11</v>
      </c>
      <c r="R14" s="116" t="e">
        <f>(R4*#REF!+R8*#REF!+R10*#REF!+R12*#REF!)</f>
        <v>#REF!</v>
      </c>
      <c r="S14" s="116" t="e">
        <f>(S4*#REF!+S8*#REF!+S10*#REF!+S12*#REF!)</f>
        <v>#REF!</v>
      </c>
      <c r="T14" s="311" t="s">
        <v>54</v>
      </c>
    </row>
    <row r="15" spans="1:20" s="9" customFormat="1" ht="15.75" customHeight="1" x14ac:dyDescent="0.25">
      <c r="A15" s="324"/>
      <c r="B15" s="329"/>
      <c r="C15" s="48" t="s">
        <v>10</v>
      </c>
      <c r="D15" s="115" t="e">
        <f>(D5*#REF!+D9*#REF!+D11*#REF!+D13*#REF!)</f>
        <v>#REF!</v>
      </c>
      <c r="E15" s="115" t="e">
        <f>(E5*#REF!+E9*#REF!+E11*#REF!+E13*#REF!)</f>
        <v>#REF!</v>
      </c>
      <c r="F15" s="115" t="e">
        <f>(F5*#REF!+F9*#REF!+F11*#REF!+F13*#REF!)</f>
        <v>#REF!</v>
      </c>
      <c r="G15" s="115" t="e">
        <f>(G5*#REF!+G9*#REF!+G11*#REF!+G13*#REF!)</f>
        <v>#REF!</v>
      </c>
      <c r="H15" s="115" t="e">
        <f>(H5*#REF!+H9*#REF!+H11*#REF!+H13*#REF!)</f>
        <v>#REF!</v>
      </c>
      <c r="I15" s="115" t="e">
        <f>(I5*#REF!+I9*#REF!+I11*#REF!+I13*#REF!)</f>
        <v>#REF!</v>
      </c>
      <c r="J15" s="183" t="e">
        <f>(J5*#REF!+J9*#REF!+J11*#REF!+J13*#REF!)</f>
        <v>#REF!</v>
      </c>
      <c r="K15" s="115" t="e">
        <f>(K5*#REF!+K9*#REF!+K11*#REF!+K13*#REF!)</f>
        <v>#REF!</v>
      </c>
      <c r="L15" s="23"/>
      <c r="O15" s="324"/>
      <c r="P15" s="329"/>
      <c r="Q15" s="48" t="s">
        <v>10</v>
      </c>
      <c r="R15" s="186" t="e">
        <f>(R5*#REF!+R9*#REF!+R11*#REF!+R13*#REF!)</f>
        <v>#REF!</v>
      </c>
      <c r="S15" s="186" t="e">
        <f>(S5*#REF!+S9*#REF!+S11*#REF!+S13*#REF!)</f>
        <v>#REF!</v>
      </c>
      <c r="T15" s="311" t="s">
        <v>54</v>
      </c>
    </row>
  </sheetData>
  <sortState ref="K4:K8">
    <sortCondition descending="1" ref="K4"/>
  </sortState>
  <mergeCells count="15">
    <mergeCell ref="O4:O15"/>
    <mergeCell ref="P4:P5"/>
    <mergeCell ref="P6:P7"/>
    <mergeCell ref="P8:P9"/>
    <mergeCell ref="P10:P11"/>
    <mergeCell ref="P12:P13"/>
    <mergeCell ref="P14:P15"/>
    <mergeCell ref="D1:K1"/>
    <mergeCell ref="A4:A15"/>
    <mergeCell ref="B4:B5"/>
    <mergeCell ref="B6:B7"/>
    <mergeCell ref="B8:B9"/>
    <mergeCell ref="B10:B11"/>
    <mergeCell ref="B12:B13"/>
    <mergeCell ref="B14:B15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0F7337"/>
  </sheetPr>
  <dimension ref="A1:L15"/>
  <sheetViews>
    <sheetView zoomScaleNormal="100" zoomScalePageLayoutView="80" workbookViewId="0">
      <selection activeCell="I4" sqref="I4"/>
    </sheetView>
  </sheetViews>
  <sheetFormatPr defaultColWidth="8.85546875" defaultRowHeight="15" x14ac:dyDescent="0.25"/>
  <cols>
    <col min="1" max="1" width="28" bestFit="1" customWidth="1"/>
    <col min="2" max="2" width="23.28515625" customWidth="1"/>
    <col min="3" max="3" width="19.42578125" bestFit="1" customWidth="1"/>
    <col min="7" max="8" width="7.7109375" style="29" customWidth="1"/>
    <col min="9" max="9" width="9.140625" customWidth="1"/>
    <col min="10" max="10" width="14" bestFit="1" customWidth="1"/>
    <col min="12" max="12" width="28" style="38" bestFit="1" customWidth="1"/>
  </cols>
  <sheetData>
    <row r="1" spans="1:12" s="9" customFormat="1" x14ac:dyDescent="0.25">
      <c r="D1" s="321" t="s">
        <v>32</v>
      </c>
      <c r="E1" s="321"/>
      <c r="F1" s="321"/>
      <c r="G1" s="321"/>
      <c r="H1" s="61"/>
      <c r="L1" s="38"/>
    </row>
    <row r="2" spans="1:12" x14ac:dyDescent="0.25">
      <c r="D2" s="14">
        <v>2010</v>
      </c>
      <c r="E2" s="14">
        <v>2012</v>
      </c>
      <c r="F2" s="14">
        <v>2014</v>
      </c>
      <c r="G2" s="32">
        <v>2016</v>
      </c>
      <c r="H2" s="32">
        <v>2018</v>
      </c>
      <c r="I2" s="223">
        <v>2023</v>
      </c>
      <c r="L2" s="217"/>
    </row>
    <row r="3" spans="1:12" x14ac:dyDescent="0.25">
      <c r="C3" s="160" t="s">
        <v>12</v>
      </c>
      <c r="D3" s="119">
        <v>155</v>
      </c>
      <c r="E3" s="119">
        <v>155</v>
      </c>
      <c r="F3" s="119">
        <v>160</v>
      </c>
      <c r="G3" s="162">
        <v>160</v>
      </c>
      <c r="H3" s="163">
        <v>167</v>
      </c>
      <c r="I3" s="137">
        <v>160</v>
      </c>
      <c r="L3" s="218"/>
    </row>
    <row r="4" spans="1:12" ht="15" customHeight="1" x14ac:dyDescent="0.25">
      <c r="A4" s="337" t="s">
        <v>21</v>
      </c>
      <c r="B4" s="325" t="s">
        <v>0</v>
      </c>
      <c r="C4" s="8" t="s">
        <v>11</v>
      </c>
      <c r="D4" s="65">
        <v>111</v>
      </c>
      <c r="E4" s="103">
        <v>100</v>
      </c>
      <c r="F4" s="103">
        <v>92</v>
      </c>
      <c r="G4" s="108">
        <v>141</v>
      </c>
      <c r="H4" s="140">
        <v>92</v>
      </c>
      <c r="I4" s="146">
        <v>97</v>
      </c>
      <c r="J4" s="38"/>
      <c r="L4" s="218"/>
    </row>
    <row r="5" spans="1:12" x14ac:dyDescent="0.25">
      <c r="A5" s="338"/>
      <c r="B5" s="326"/>
      <c r="C5" s="47" t="s">
        <v>10</v>
      </c>
      <c r="D5" s="112">
        <v>2.52</v>
      </c>
      <c r="E5" s="112">
        <v>2.56</v>
      </c>
      <c r="F5" s="112">
        <v>2.67</v>
      </c>
      <c r="G5" s="112">
        <v>2.21</v>
      </c>
      <c r="H5" s="112">
        <v>2.61</v>
      </c>
      <c r="I5" s="146"/>
      <c r="J5" s="38"/>
      <c r="K5" s="20"/>
      <c r="L5" s="219"/>
    </row>
    <row r="6" spans="1:12" x14ac:dyDescent="0.25">
      <c r="A6" s="338"/>
      <c r="B6" s="326" t="s">
        <v>1</v>
      </c>
      <c r="C6" s="10" t="s">
        <v>11</v>
      </c>
      <c r="D6" s="113" t="s">
        <v>4</v>
      </c>
      <c r="E6" s="107">
        <v>91</v>
      </c>
      <c r="F6" s="101">
        <v>99</v>
      </c>
      <c r="G6" s="176">
        <v>120</v>
      </c>
      <c r="H6" s="175">
        <v>103</v>
      </c>
      <c r="I6" s="147">
        <v>79</v>
      </c>
      <c r="J6" s="38"/>
      <c r="K6" s="45"/>
      <c r="L6" s="219"/>
    </row>
    <row r="7" spans="1:12" x14ac:dyDescent="0.25">
      <c r="A7" s="338"/>
      <c r="B7" s="326"/>
      <c r="C7" s="47" t="s">
        <v>10</v>
      </c>
      <c r="D7" s="114" t="s">
        <v>4</v>
      </c>
      <c r="E7" s="114">
        <v>2.61</v>
      </c>
      <c r="F7" s="114">
        <v>2.64</v>
      </c>
      <c r="G7" s="112">
        <v>2.4</v>
      </c>
      <c r="H7" s="112">
        <v>2.57</v>
      </c>
      <c r="I7" s="146"/>
      <c r="J7" s="38"/>
      <c r="K7" s="45"/>
      <c r="L7" s="219"/>
    </row>
    <row r="8" spans="1:12" x14ac:dyDescent="0.25">
      <c r="A8" s="338"/>
      <c r="B8" s="326" t="s">
        <v>2</v>
      </c>
      <c r="C8" s="10" t="s">
        <v>11</v>
      </c>
      <c r="D8" s="65">
        <v>62</v>
      </c>
      <c r="E8" s="102">
        <v>86</v>
      </c>
      <c r="F8" s="102">
        <v>88</v>
      </c>
      <c r="G8" s="140">
        <v>77</v>
      </c>
      <c r="H8" s="140">
        <v>71</v>
      </c>
      <c r="I8" s="146">
        <v>79</v>
      </c>
      <c r="J8" s="38"/>
      <c r="L8" s="220"/>
    </row>
    <row r="9" spans="1:12" x14ac:dyDescent="0.25">
      <c r="A9" s="338"/>
      <c r="B9" s="326"/>
      <c r="C9" s="47" t="s">
        <v>10</v>
      </c>
      <c r="D9" s="112">
        <v>2.83</v>
      </c>
      <c r="E9" s="112">
        <v>2.69</v>
      </c>
      <c r="F9" s="112">
        <v>2.7</v>
      </c>
      <c r="G9" s="112">
        <v>2.75</v>
      </c>
      <c r="H9" s="112">
        <v>2.81</v>
      </c>
      <c r="I9" s="146"/>
      <c r="L9"/>
    </row>
    <row r="10" spans="1:12" x14ac:dyDescent="0.25">
      <c r="A10" s="338"/>
      <c r="B10" s="326" t="s">
        <v>5</v>
      </c>
      <c r="C10" s="10" t="s">
        <v>11</v>
      </c>
      <c r="D10" s="65">
        <v>91</v>
      </c>
      <c r="E10" s="102">
        <v>130</v>
      </c>
      <c r="F10" s="102">
        <v>149</v>
      </c>
      <c r="G10" s="140">
        <v>146</v>
      </c>
      <c r="H10" s="140">
        <v>108</v>
      </c>
      <c r="I10" s="146">
        <v>123</v>
      </c>
      <c r="L10"/>
    </row>
    <row r="11" spans="1:12" x14ac:dyDescent="0.25">
      <c r="A11" s="338"/>
      <c r="B11" s="326"/>
      <c r="C11" s="47" t="s">
        <v>10</v>
      </c>
      <c r="D11" s="112">
        <v>2.62</v>
      </c>
      <c r="E11" s="112">
        <v>2.35</v>
      </c>
      <c r="F11" s="112">
        <v>2.21</v>
      </c>
      <c r="G11" s="112">
        <v>2.16</v>
      </c>
      <c r="H11" s="112">
        <v>2.5499999999999998</v>
      </c>
      <c r="I11" s="146"/>
      <c r="L11"/>
    </row>
    <row r="12" spans="1:12" x14ac:dyDescent="0.25">
      <c r="A12" s="338"/>
      <c r="B12" s="327" t="s">
        <v>8</v>
      </c>
      <c r="C12" s="10" t="s">
        <v>11</v>
      </c>
      <c r="D12" s="65">
        <v>94</v>
      </c>
      <c r="E12" s="174">
        <v>95</v>
      </c>
      <c r="F12" s="103">
        <v>90</v>
      </c>
      <c r="G12" s="108">
        <v>99</v>
      </c>
      <c r="H12" s="140">
        <v>75</v>
      </c>
      <c r="I12" s="146">
        <v>88</v>
      </c>
      <c r="L12"/>
    </row>
    <row r="13" spans="1:12" x14ac:dyDescent="0.25">
      <c r="A13" s="338"/>
      <c r="B13" s="327"/>
      <c r="C13" s="47" t="s">
        <v>10</v>
      </c>
      <c r="D13" s="112">
        <v>2.61</v>
      </c>
      <c r="E13" s="112">
        <v>2.58</v>
      </c>
      <c r="F13" s="112">
        <v>2.69</v>
      </c>
      <c r="G13" s="112">
        <v>2.57</v>
      </c>
      <c r="H13" s="112">
        <v>2.76</v>
      </c>
      <c r="I13" s="146"/>
      <c r="L13"/>
    </row>
    <row r="14" spans="1:12" s="9" customFormat="1" x14ac:dyDescent="0.25">
      <c r="A14" s="338"/>
      <c r="B14" s="344" t="s">
        <v>31</v>
      </c>
      <c r="C14" s="13" t="s">
        <v>11</v>
      </c>
      <c r="D14" s="141" t="e">
        <f>(D4*#REF!+D8*#REF!+D10*#REF!+D12*#REF!)</f>
        <v>#REF!</v>
      </c>
      <c r="E14" s="130" t="e">
        <f>(E4*#REF!+E6*#REF!+E8*#REF!+E10*#REF!+E12*#REF!)</f>
        <v>#REF!</v>
      </c>
      <c r="F14" s="132" t="e">
        <f>(F4*#REF!+F6*#REF!+F8*#REF!+F10*#REF!+F12*#REF!)</f>
        <v>#REF!</v>
      </c>
      <c r="G14" s="130" t="e">
        <f>(G4*#REF!+G6*#REF!+G8*#REF!+G10*#REF!+G12*#REF!)</f>
        <v>#REF!</v>
      </c>
      <c r="H14" s="132" t="e">
        <f>(H4*#REF!+H6*#REF!+H8*#REF!+H10*#REF!+H12*#REF!)</f>
        <v>#REF!</v>
      </c>
      <c r="I14" s="317"/>
      <c r="L14"/>
    </row>
    <row r="15" spans="1:12" s="9" customFormat="1" x14ac:dyDescent="0.25">
      <c r="A15" s="339"/>
      <c r="B15" s="345"/>
      <c r="C15" s="50" t="s">
        <v>10</v>
      </c>
      <c r="D15" s="112" t="e">
        <f>(D5*#REF!+D9*#REF!+D11*#REF!+D13*#REF!)</f>
        <v>#REF!</v>
      </c>
      <c r="E15" s="112" t="e">
        <f>(E5*#REF!+E7*#REF!+E9*#REF!+E11*#REF!+E13*#REF!)</f>
        <v>#REF!</v>
      </c>
      <c r="F15" s="112" t="e">
        <f>(F5*#REF!+F7*#REF!+F9*#REF!+F11*#REF!+F13*#REF!)</f>
        <v>#REF!</v>
      </c>
      <c r="G15" s="112" t="e">
        <f>(G5*#REF!+G7*#REF!+G9*#REF!+G11*#REF!+G13*#REF!)</f>
        <v>#REF!</v>
      </c>
      <c r="H15" s="112" t="e">
        <f>(H5*#REF!+H7*#REF!+H9*#REF!+H11*#REF!+H13*#REF!)</f>
        <v>#REF!</v>
      </c>
      <c r="I15" s="146"/>
      <c r="L15"/>
    </row>
  </sheetData>
  <sortState ref="I3:I7">
    <sortCondition descending="1" ref="I3"/>
  </sortState>
  <mergeCells count="8">
    <mergeCell ref="B12:B13"/>
    <mergeCell ref="A4:A15"/>
    <mergeCell ref="B14:B15"/>
    <mergeCell ref="D1:G1"/>
    <mergeCell ref="B4:B5"/>
    <mergeCell ref="B6:B7"/>
    <mergeCell ref="B8:B9"/>
    <mergeCell ref="B10:B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FF3300"/>
  </sheetPr>
  <dimension ref="A1:G71"/>
  <sheetViews>
    <sheetView zoomScale="110" zoomScaleNormal="110" workbookViewId="0">
      <selection activeCell="F22" sqref="F22"/>
    </sheetView>
  </sheetViews>
  <sheetFormatPr defaultColWidth="8.85546875" defaultRowHeight="15" x14ac:dyDescent="0.25"/>
  <cols>
    <col min="1" max="1" width="29.28515625" customWidth="1"/>
    <col min="2" max="2" width="24.42578125" customWidth="1"/>
    <col min="3" max="3" width="19.5703125" bestFit="1" customWidth="1"/>
    <col min="7" max="7" width="13.85546875" customWidth="1"/>
  </cols>
  <sheetData>
    <row r="1" spans="1:7" s="9" customFormat="1" x14ac:dyDescent="0.25">
      <c r="A1" s="38"/>
      <c r="B1" s="38"/>
      <c r="C1" s="38"/>
      <c r="D1" s="321" t="s">
        <v>32</v>
      </c>
      <c r="E1" s="321"/>
    </row>
    <row r="2" spans="1:7" x14ac:dyDescent="0.25">
      <c r="A2" s="38"/>
      <c r="B2" s="38"/>
      <c r="C2" s="38"/>
      <c r="D2" s="16">
        <v>2014</v>
      </c>
      <c r="E2" s="16">
        <v>2016</v>
      </c>
      <c r="F2" s="200">
        <v>2017</v>
      </c>
    </row>
    <row r="3" spans="1:7" x14ac:dyDescent="0.25">
      <c r="A3" s="38"/>
      <c r="B3" s="38"/>
      <c r="C3" s="160" t="s">
        <v>12</v>
      </c>
      <c r="D3" s="168">
        <v>134</v>
      </c>
      <c r="E3" s="168">
        <v>136</v>
      </c>
      <c r="F3" s="311" t="s">
        <v>55</v>
      </c>
    </row>
    <row r="4" spans="1:7" ht="15" customHeight="1" x14ac:dyDescent="0.25">
      <c r="A4" s="337" t="s">
        <v>22</v>
      </c>
      <c r="B4" s="325" t="s">
        <v>0</v>
      </c>
      <c r="C4" s="8" t="s">
        <v>11</v>
      </c>
      <c r="D4" s="164">
        <v>54</v>
      </c>
      <c r="E4" s="164">
        <v>68</v>
      </c>
      <c r="F4" s="311" t="s">
        <v>55</v>
      </c>
      <c r="G4" s="38"/>
    </row>
    <row r="5" spans="1:7" x14ac:dyDescent="0.25">
      <c r="A5" s="338"/>
      <c r="B5" s="326"/>
      <c r="C5" s="46" t="s">
        <v>10</v>
      </c>
      <c r="D5" s="147">
        <v>4.5</v>
      </c>
      <c r="E5" s="147">
        <v>4.32</v>
      </c>
      <c r="F5" s="311" t="s">
        <v>55</v>
      </c>
      <c r="G5" s="38"/>
    </row>
    <row r="6" spans="1:7" x14ac:dyDescent="0.25">
      <c r="A6" s="338"/>
      <c r="B6" s="326" t="s">
        <v>1</v>
      </c>
      <c r="C6" s="10" t="s">
        <v>11</v>
      </c>
      <c r="D6" s="165" t="s">
        <v>4</v>
      </c>
      <c r="E6" s="165" t="s">
        <v>4</v>
      </c>
      <c r="F6" s="311" t="s">
        <v>55</v>
      </c>
      <c r="G6" s="38"/>
    </row>
    <row r="7" spans="1:7" x14ac:dyDescent="0.25">
      <c r="A7" s="338"/>
      <c r="B7" s="326"/>
      <c r="C7" s="46" t="s">
        <v>10</v>
      </c>
      <c r="D7" s="63" t="s">
        <v>4</v>
      </c>
      <c r="E7" s="63" t="s">
        <v>4</v>
      </c>
      <c r="F7" s="311" t="s">
        <v>55</v>
      </c>
      <c r="G7" s="38"/>
    </row>
    <row r="8" spans="1:7" x14ac:dyDescent="0.25">
      <c r="A8" s="338"/>
      <c r="B8" s="326" t="s">
        <v>2</v>
      </c>
      <c r="C8" s="10" t="s">
        <v>11</v>
      </c>
      <c r="D8" s="164">
        <v>83</v>
      </c>
      <c r="E8" s="164">
        <v>88</v>
      </c>
      <c r="F8" s="311" t="s">
        <v>55</v>
      </c>
      <c r="G8" s="38"/>
    </row>
    <row r="9" spans="1:7" x14ac:dyDescent="0.25">
      <c r="A9" s="338"/>
      <c r="B9" s="326"/>
      <c r="C9" s="46" t="s">
        <v>10</v>
      </c>
      <c r="D9" s="147">
        <v>4.03</v>
      </c>
      <c r="E9" s="147">
        <v>4.05</v>
      </c>
      <c r="F9" s="311" t="s">
        <v>55</v>
      </c>
      <c r="G9" s="38"/>
    </row>
    <row r="10" spans="1:7" x14ac:dyDescent="0.25">
      <c r="A10" s="338"/>
      <c r="B10" s="326" t="s">
        <v>5</v>
      </c>
      <c r="C10" s="10" t="s">
        <v>11</v>
      </c>
      <c r="D10" s="164">
        <v>98</v>
      </c>
      <c r="E10" s="164">
        <v>113</v>
      </c>
      <c r="F10" s="311" t="s">
        <v>55</v>
      </c>
    </row>
    <row r="11" spans="1:7" x14ac:dyDescent="0.25">
      <c r="A11" s="338"/>
      <c r="B11" s="326"/>
      <c r="C11" s="46" t="s">
        <v>10</v>
      </c>
      <c r="D11" s="147">
        <v>3.86</v>
      </c>
      <c r="E11" s="147">
        <v>3.76</v>
      </c>
      <c r="F11" s="311" t="s">
        <v>55</v>
      </c>
    </row>
    <row r="12" spans="1:7" x14ac:dyDescent="0.25">
      <c r="A12" s="338"/>
      <c r="B12" s="327" t="s">
        <v>8</v>
      </c>
      <c r="C12" s="10" t="s">
        <v>11</v>
      </c>
      <c r="D12" s="164">
        <v>105</v>
      </c>
      <c r="E12" s="164">
        <v>111</v>
      </c>
      <c r="F12" s="311" t="s">
        <v>55</v>
      </c>
    </row>
    <row r="13" spans="1:7" x14ac:dyDescent="0.25">
      <c r="A13" s="338"/>
      <c r="B13" s="327"/>
      <c r="C13" s="46" t="s">
        <v>10</v>
      </c>
      <c r="D13" s="146">
        <v>3.72</v>
      </c>
      <c r="E13" s="147">
        <v>3.79</v>
      </c>
      <c r="F13" s="311" t="s">
        <v>55</v>
      </c>
    </row>
    <row r="14" spans="1:7" s="9" customFormat="1" x14ac:dyDescent="0.25">
      <c r="A14" s="338"/>
      <c r="B14" s="360" t="s">
        <v>31</v>
      </c>
      <c r="C14" s="10" t="s">
        <v>11</v>
      </c>
      <c r="D14" s="166" t="e">
        <f>D4*#REF!+'GET (WEF)'!D8*#REF!+'GET (WEF)'!D10*#REF!+'GET (WEF)'!D12*#REF!</f>
        <v>#REF!</v>
      </c>
      <c r="E14" s="166" t="e">
        <f>E4*#REF!+'GET (WEF)'!E8*#REF!+'GET (WEF)'!E10*#REF!+'GET (WEF)'!E12*#REF!</f>
        <v>#REF!</v>
      </c>
      <c r="F14" s="311" t="s">
        <v>55</v>
      </c>
    </row>
    <row r="15" spans="1:7" s="9" customFormat="1" x14ac:dyDescent="0.25">
      <c r="A15" s="339"/>
      <c r="B15" s="361"/>
      <c r="C15" s="47" t="s">
        <v>10</v>
      </c>
      <c r="D15" s="167" t="e">
        <f>D5*#REF!+'GET (WEF)'!D9*#REF!+'GET (WEF)'!D11*#REF!+'GET (WEF)'!D13*#REF!</f>
        <v>#REF!</v>
      </c>
      <c r="E15" s="167" t="e">
        <f>E5*#REF!+'GET (WEF)'!E9*#REF!+'GET (WEF)'!E11*#REF!+'GET (WEF)'!E13*#REF!</f>
        <v>#REF!</v>
      </c>
      <c r="F15" s="311" t="s">
        <v>55</v>
      </c>
    </row>
    <row r="20" s="9" customFormat="1" x14ac:dyDescent="0.25"/>
    <row r="21" s="9" customFormat="1" x14ac:dyDescent="0.25"/>
    <row r="22" ht="15" customHeight="1" x14ac:dyDescent="0.25"/>
    <row r="32" s="9" customFormat="1" x14ac:dyDescent="0.25"/>
    <row r="33" s="9" customFormat="1" x14ac:dyDescent="0.25"/>
    <row r="34" ht="15" customHeight="1" x14ac:dyDescent="0.25"/>
    <row r="44" s="9" customFormat="1" x14ac:dyDescent="0.25"/>
    <row r="45" s="9" customFormat="1" x14ac:dyDescent="0.25"/>
    <row r="46" ht="15" customHeight="1" x14ac:dyDescent="0.25"/>
    <row r="56" s="9" customFormat="1" x14ac:dyDescent="0.25"/>
    <row r="57" s="9" customFormat="1" x14ac:dyDescent="0.25"/>
    <row r="58" ht="15" customHeight="1" x14ac:dyDescent="0.25"/>
    <row r="68" s="9" customFormat="1" x14ac:dyDescent="0.25"/>
    <row r="69" s="9" customFormat="1" x14ac:dyDescent="0.25"/>
    <row r="71" ht="84.75" customHeight="1" x14ac:dyDescent="0.25"/>
  </sheetData>
  <mergeCells count="8">
    <mergeCell ref="D1:E1"/>
    <mergeCell ref="A4:A15"/>
    <mergeCell ref="B4:B5"/>
    <mergeCell ref="B6:B7"/>
    <mergeCell ref="B8:B9"/>
    <mergeCell ref="B10:B11"/>
    <mergeCell ref="B12:B13"/>
    <mergeCell ref="B14:B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FF0000"/>
  </sheetPr>
  <dimension ref="A1:M15"/>
  <sheetViews>
    <sheetView zoomScaleNormal="100" workbookViewId="0">
      <selection activeCell="C4" sqref="A4:XFD4"/>
    </sheetView>
  </sheetViews>
  <sheetFormatPr defaultRowHeight="15" x14ac:dyDescent="0.25"/>
  <cols>
    <col min="1" max="1" width="34.28515625" customWidth="1"/>
    <col min="2" max="2" width="23.140625" style="40" bestFit="1" customWidth="1"/>
    <col min="3" max="3" width="19.42578125" style="38" customWidth="1"/>
    <col min="4" max="6" width="9.140625" style="41"/>
    <col min="7" max="7" width="9" style="41" customWidth="1"/>
  </cols>
  <sheetData>
    <row r="1" spans="1:13" s="38" customFormat="1" ht="15" customHeight="1" x14ac:dyDescent="0.25">
      <c r="B1" s="40"/>
      <c r="D1" s="362" t="s">
        <v>32</v>
      </c>
      <c r="E1" s="362"/>
      <c r="F1" s="362"/>
      <c r="G1" s="362"/>
    </row>
    <row r="2" spans="1:13" s="38" customFormat="1" x14ac:dyDescent="0.25">
      <c r="B2" s="40"/>
      <c r="D2" s="224">
        <v>2010</v>
      </c>
      <c r="E2" s="224">
        <v>2012</v>
      </c>
      <c r="F2" s="224">
        <v>2014</v>
      </c>
      <c r="G2" s="224">
        <v>2016</v>
      </c>
      <c r="H2" s="223">
        <v>2018</v>
      </c>
      <c r="I2" s="223">
        <v>2020</v>
      </c>
      <c r="J2" s="306">
        <v>2022</v>
      </c>
      <c r="K2" s="306">
        <v>2023</v>
      </c>
    </row>
    <row r="3" spans="1:13" x14ac:dyDescent="0.25">
      <c r="C3" s="170" t="s">
        <v>33</v>
      </c>
      <c r="D3" s="169">
        <v>193</v>
      </c>
      <c r="E3" s="169">
        <v>193</v>
      </c>
      <c r="F3" s="169">
        <v>193</v>
      </c>
      <c r="G3" s="169">
        <v>193</v>
      </c>
      <c r="H3" s="222">
        <v>193</v>
      </c>
      <c r="I3" s="198">
        <v>193</v>
      </c>
      <c r="J3" s="198">
        <v>193</v>
      </c>
      <c r="K3" s="311" t="s">
        <v>55</v>
      </c>
    </row>
    <row r="4" spans="1:13" x14ac:dyDescent="0.25">
      <c r="A4" s="337" t="s">
        <v>35</v>
      </c>
      <c r="B4" s="346" t="s">
        <v>0</v>
      </c>
      <c r="C4" s="52" t="s">
        <v>11</v>
      </c>
      <c r="D4" s="171">
        <v>110</v>
      </c>
      <c r="E4" s="171">
        <v>94</v>
      </c>
      <c r="F4" s="171">
        <v>61</v>
      </c>
      <c r="G4" s="171">
        <v>87</v>
      </c>
      <c r="H4" s="196">
        <v>87</v>
      </c>
      <c r="I4" s="171">
        <v>68</v>
      </c>
      <c r="J4" s="308">
        <v>64</v>
      </c>
      <c r="K4" s="311" t="s">
        <v>55</v>
      </c>
    </row>
    <row r="5" spans="1:13" x14ac:dyDescent="0.25">
      <c r="A5" s="338"/>
      <c r="B5" s="327"/>
      <c r="C5" s="42" t="s">
        <v>36</v>
      </c>
      <c r="D5" s="64">
        <v>0.40250000000000002</v>
      </c>
      <c r="E5" s="64">
        <v>0.49969999999999998</v>
      </c>
      <c r="F5" s="64">
        <v>0.5897</v>
      </c>
      <c r="G5" s="64">
        <v>0.51790000000000003</v>
      </c>
      <c r="H5" s="197">
        <v>0.59440000000000004</v>
      </c>
      <c r="I5" s="65">
        <v>0.71360000000000001</v>
      </c>
      <c r="J5" s="255">
        <v>0.73640000000000005</v>
      </c>
      <c r="K5" s="311" t="s">
        <v>55</v>
      </c>
    </row>
    <row r="6" spans="1:13" x14ac:dyDescent="0.25">
      <c r="A6" s="338"/>
      <c r="B6" s="327" t="s">
        <v>1</v>
      </c>
      <c r="C6" s="13" t="s">
        <v>11</v>
      </c>
      <c r="D6" s="171">
        <v>64</v>
      </c>
      <c r="E6" s="171">
        <v>61</v>
      </c>
      <c r="F6" s="171">
        <v>55</v>
      </c>
      <c r="G6" s="171">
        <v>49</v>
      </c>
      <c r="H6" s="196">
        <v>38</v>
      </c>
      <c r="I6" s="171">
        <v>40</v>
      </c>
      <c r="J6" s="39">
        <v>58</v>
      </c>
      <c r="K6" s="311" t="s">
        <v>55</v>
      </c>
    </row>
    <row r="7" spans="1:13" x14ac:dyDescent="0.25">
      <c r="A7" s="338"/>
      <c r="B7" s="327"/>
      <c r="C7" s="42" t="s">
        <v>36</v>
      </c>
      <c r="D7" s="64">
        <v>0.49</v>
      </c>
      <c r="E7" s="64">
        <v>0.60899999999999999</v>
      </c>
      <c r="F7" s="64">
        <v>0.60529999999999995</v>
      </c>
      <c r="G7" s="64">
        <v>0.66249999999999998</v>
      </c>
      <c r="H7" s="197">
        <v>0.7641</v>
      </c>
      <c r="I7" s="65">
        <v>0.80840000000000001</v>
      </c>
      <c r="J7" s="39">
        <v>0.75800000000000001</v>
      </c>
      <c r="K7" s="311" t="s">
        <v>55</v>
      </c>
    </row>
    <row r="8" spans="1:13" x14ac:dyDescent="0.25">
      <c r="A8" s="338"/>
      <c r="B8" s="327" t="s">
        <v>2</v>
      </c>
      <c r="C8" s="13" t="s">
        <v>11</v>
      </c>
      <c r="D8" s="171">
        <v>46</v>
      </c>
      <c r="E8" s="171">
        <v>38</v>
      </c>
      <c r="F8" s="171">
        <v>28</v>
      </c>
      <c r="G8" s="171">
        <v>33</v>
      </c>
      <c r="H8" s="196">
        <v>39</v>
      </c>
      <c r="I8" s="171">
        <v>29</v>
      </c>
      <c r="J8" s="308">
        <v>28</v>
      </c>
      <c r="K8" s="311" t="s">
        <v>55</v>
      </c>
    </row>
    <row r="9" spans="1:13" x14ac:dyDescent="0.25">
      <c r="A9" s="338"/>
      <c r="B9" s="327"/>
      <c r="C9" s="42" t="s">
        <v>36</v>
      </c>
      <c r="D9" s="64">
        <v>0.55779999999999996</v>
      </c>
      <c r="E9" s="64">
        <v>0.68440000000000001</v>
      </c>
      <c r="F9" s="64">
        <v>0.72829999999999995</v>
      </c>
      <c r="G9" s="64">
        <v>0.72499999999999998</v>
      </c>
      <c r="H9" s="197">
        <v>0.75970000000000004</v>
      </c>
      <c r="I9" s="65">
        <v>0.83750000000000002</v>
      </c>
      <c r="J9" s="307">
        <v>0.86280000000000001</v>
      </c>
      <c r="K9" s="311" t="s">
        <v>55</v>
      </c>
    </row>
    <row r="10" spans="1:13" x14ac:dyDescent="0.25">
      <c r="A10" s="338"/>
      <c r="B10" s="327" t="s">
        <v>5</v>
      </c>
      <c r="C10" s="13" t="s">
        <v>11</v>
      </c>
      <c r="D10" s="171">
        <v>91</v>
      </c>
      <c r="E10" s="171">
        <v>99</v>
      </c>
      <c r="F10" s="171">
        <v>101</v>
      </c>
      <c r="G10" s="171">
        <v>97</v>
      </c>
      <c r="H10" s="196">
        <v>91</v>
      </c>
      <c r="I10" s="171">
        <v>83</v>
      </c>
      <c r="J10" s="308">
        <v>81</v>
      </c>
      <c r="K10" s="311" t="s">
        <v>55</v>
      </c>
    </row>
    <row r="11" spans="1:13" x14ac:dyDescent="0.25">
      <c r="A11" s="338"/>
      <c r="B11" s="327"/>
      <c r="C11" s="42" t="s">
        <v>36</v>
      </c>
      <c r="D11" s="64">
        <v>0.44169999999999998</v>
      </c>
      <c r="E11" s="64">
        <v>0.4879</v>
      </c>
      <c r="F11" s="64">
        <v>0.4657</v>
      </c>
      <c r="G11" s="64">
        <v>0.49690000000000001</v>
      </c>
      <c r="H11" s="197">
        <v>0.58350000000000002</v>
      </c>
      <c r="I11" s="65">
        <v>0.67490000000000006</v>
      </c>
      <c r="J11" s="307">
        <v>0.86280000000000001</v>
      </c>
      <c r="K11" s="311" t="s">
        <v>55</v>
      </c>
    </row>
    <row r="12" spans="1:13" x14ac:dyDescent="0.25">
      <c r="A12" s="338"/>
      <c r="B12" s="327" t="s">
        <v>8</v>
      </c>
      <c r="C12" s="13" t="s">
        <v>11</v>
      </c>
      <c r="D12" s="171">
        <v>59</v>
      </c>
      <c r="E12" s="171">
        <v>27</v>
      </c>
      <c r="F12" s="171">
        <v>27</v>
      </c>
      <c r="G12" s="171">
        <v>35</v>
      </c>
      <c r="H12" s="196">
        <v>32</v>
      </c>
      <c r="I12" s="171">
        <v>36</v>
      </c>
      <c r="J12" s="308">
        <v>42</v>
      </c>
      <c r="K12" s="311" t="s">
        <v>55</v>
      </c>
    </row>
    <row r="13" spans="1:13" x14ac:dyDescent="0.25">
      <c r="A13" s="338"/>
      <c r="B13" s="327"/>
      <c r="C13" s="42" t="s">
        <v>36</v>
      </c>
      <c r="D13" s="64">
        <v>0.51359999999999995</v>
      </c>
      <c r="E13" s="64">
        <v>0.73450000000000004</v>
      </c>
      <c r="F13" s="64">
        <v>0.72960000000000003</v>
      </c>
      <c r="G13" s="64">
        <v>0.72150000000000003</v>
      </c>
      <c r="H13" s="197">
        <v>0.79690000000000005</v>
      </c>
      <c r="I13" s="65">
        <v>0.82440000000000002</v>
      </c>
      <c r="J13" s="307">
        <v>0.81620000000000004</v>
      </c>
      <c r="K13" s="311" t="s">
        <v>55</v>
      </c>
    </row>
    <row r="14" spans="1:13" x14ac:dyDescent="0.25">
      <c r="A14" s="338"/>
      <c r="B14" s="344" t="s">
        <v>31</v>
      </c>
      <c r="C14" s="13" t="s">
        <v>11</v>
      </c>
      <c r="D14" s="172" t="e">
        <f>(D4*#REF!+D6*#REF!+D8*#REF!+D10*#REF!+D12*#REF!)</f>
        <v>#REF!</v>
      </c>
      <c r="E14" s="172" t="e">
        <f>(E4*#REF!+E6*#REF!+E8*#REF!+E10*#REF!+E12*#REF!)</f>
        <v>#REF!</v>
      </c>
      <c r="F14" s="172" t="e">
        <f>(F4*#REF!+F6*#REF!+F8*#REF!+F10*#REF!+F12*#REF!)</f>
        <v>#REF!</v>
      </c>
      <c r="G14" s="172" t="e">
        <f>(G4*#REF!+G6*#REF!+G8*#REF!+G10*#REF!+G12*#REF!)</f>
        <v>#REF!</v>
      </c>
      <c r="H14" s="172" t="e">
        <f>(H4*#REF!+H6*#REF!+H8*#REF!+H10*#REF!+H12*#REF!)</f>
        <v>#REF!</v>
      </c>
      <c r="I14" s="172" t="e">
        <f>(I4*#REF!+I6*#REF!+I8*#REF!+I10*#REF!+I12*#REF!)</f>
        <v>#REF!</v>
      </c>
      <c r="K14" s="311" t="s">
        <v>55</v>
      </c>
    </row>
    <row r="15" spans="1:13" s="38" customFormat="1" x14ac:dyDescent="0.25">
      <c r="A15" s="338"/>
      <c r="B15" s="344"/>
      <c r="C15" s="42" t="s">
        <v>36</v>
      </c>
      <c r="D15" s="173" t="e">
        <f>(D5*#REF!+D7*#REF!+D9*#REF!+D11*#REF!+D13*#REF!)</f>
        <v>#REF!</v>
      </c>
      <c r="E15" s="173" t="e">
        <f>(E5*#REF!+E7*#REF!+E9*#REF!+E11*#REF!+E13*#REF!)</f>
        <v>#REF!</v>
      </c>
      <c r="F15" s="173" t="e">
        <f>(F5*#REF!+F7*#REF!+F9*#REF!+F11*#REF!+F13*#REF!)</f>
        <v>#REF!</v>
      </c>
      <c r="G15" s="173" t="e">
        <f>(G5*#REF!+G7*#REF!+G9*#REF!+G11*#REF!+G13*#REF!)</f>
        <v>#REF!</v>
      </c>
      <c r="H15" s="173" t="e">
        <f>(H5*#REF!+H7*#REF!+H9*#REF!+H11*#REF!+H13*#REF!)</f>
        <v>#REF!</v>
      </c>
      <c r="I15" s="173" t="e">
        <f>(I5*#REF!+I7*#REF!+I9*#REF!+I11*#REF!+I13*#REF!)</f>
        <v>#REF!</v>
      </c>
      <c r="K15" s="311" t="s">
        <v>55</v>
      </c>
      <c r="M15"/>
    </row>
  </sheetData>
  <mergeCells count="8">
    <mergeCell ref="B12:B13"/>
    <mergeCell ref="A4:A15"/>
    <mergeCell ref="B14:B15"/>
    <mergeCell ref="D1:G1"/>
    <mergeCell ref="B4:B5"/>
    <mergeCell ref="B6:B7"/>
    <mergeCell ref="B8:B9"/>
    <mergeCell ref="B10:B1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rgb="FF0F7337"/>
  </sheetPr>
  <dimension ref="A1:M15"/>
  <sheetViews>
    <sheetView zoomScale="70" zoomScaleNormal="70" workbookViewId="0">
      <selection activeCell="K48" sqref="K48"/>
    </sheetView>
  </sheetViews>
  <sheetFormatPr defaultRowHeight="15" x14ac:dyDescent="0.25"/>
  <cols>
    <col min="1" max="1" width="34.85546875" style="5" customWidth="1"/>
    <col min="2" max="2" width="24.5703125" customWidth="1"/>
    <col min="3" max="3" width="21.42578125" customWidth="1"/>
  </cols>
  <sheetData>
    <row r="1" spans="1:13" x14ac:dyDescent="0.25">
      <c r="B1" s="38"/>
      <c r="C1" s="38"/>
      <c r="D1" s="321" t="s">
        <v>32</v>
      </c>
      <c r="E1" s="321"/>
      <c r="F1" s="321"/>
      <c r="G1" s="321"/>
      <c r="H1" s="321"/>
    </row>
    <row r="2" spans="1:13" x14ac:dyDescent="0.25">
      <c r="B2" s="38"/>
      <c r="C2" s="38"/>
      <c r="D2" s="14">
        <v>2012</v>
      </c>
      <c r="E2" s="14">
        <v>2013</v>
      </c>
      <c r="F2" s="14">
        <v>2014</v>
      </c>
      <c r="G2" s="14">
        <v>2015</v>
      </c>
      <c r="H2" s="27">
        <v>2016</v>
      </c>
      <c r="I2" s="27">
        <v>2019</v>
      </c>
      <c r="J2" s="27">
        <v>2020</v>
      </c>
      <c r="K2" s="318">
        <v>2021</v>
      </c>
      <c r="L2" s="27">
        <v>2022</v>
      </c>
      <c r="M2" s="318">
        <v>2023</v>
      </c>
    </row>
    <row r="3" spans="1:13" ht="15" customHeight="1" x14ac:dyDescent="0.25">
      <c r="B3" s="38"/>
      <c r="C3" s="66" t="s">
        <v>12</v>
      </c>
      <c r="D3" s="119">
        <v>142</v>
      </c>
      <c r="E3" s="119">
        <v>144</v>
      </c>
      <c r="F3" s="119">
        <v>148</v>
      </c>
      <c r="G3" s="119">
        <v>143</v>
      </c>
      <c r="H3" s="127">
        <v>139</v>
      </c>
      <c r="I3" s="137">
        <v>121</v>
      </c>
      <c r="J3" s="137">
        <v>134</v>
      </c>
      <c r="K3" s="137">
        <v>130</v>
      </c>
      <c r="L3" s="137">
        <v>131</v>
      </c>
      <c r="M3" s="137">
        <v>134</v>
      </c>
    </row>
    <row r="4" spans="1:13" s="38" customFormat="1" ht="15" customHeight="1" x14ac:dyDescent="0.25">
      <c r="A4" s="322" t="s">
        <v>34</v>
      </c>
      <c r="B4" s="325" t="s">
        <v>0</v>
      </c>
      <c r="C4" s="8" t="s">
        <v>11</v>
      </c>
      <c r="D4" s="65">
        <v>94</v>
      </c>
      <c r="E4" s="65">
        <v>82</v>
      </c>
      <c r="F4" s="65">
        <v>65</v>
      </c>
      <c r="G4" s="65">
        <v>58</v>
      </c>
      <c r="H4" s="65">
        <v>56</v>
      </c>
      <c r="I4" s="65">
        <v>62</v>
      </c>
      <c r="J4" s="65">
        <v>55</v>
      </c>
      <c r="K4" s="65">
        <v>60</v>
      </c>
      <c r="L4" s="65">
        <v>64</v>
      </c>
      <c r="M4" s="319">
        <v>63</v>
      </c>
    </row>
    <row r="5" spans="1:13" s="38" customFormat="1" x14ac:dyDescent="0.25">
      <c r="A5" s="323"/>
      <c r="B5" s="326"/>
      <c r="C5" s="47" t="s">
        <v>10</v>
      </c>
      <c r="D5" s="112">
        <v>3.49</v>
      </c>
      <c r="E5" s="112">
        <v>3.76</v>
      </c>
      <c r="F5" s="112">
        <v>4.03</v>
      </c>
      <c r="G5" s="112">
        <v>4.25</v>
      </c>
      <c r="H5" s="112">
        <v>4.2699999999999996</v>
      </c>
      <c r="I5" s="65"/>
      <c r="J5" s="65"/>
      <c r="K5" s="65"/>
      <c r="L5" s="65"/>
      <c r="M5" s="319"/>
    </row>
    <row r="6" spans="1:13" s="38" customFormat="1" x14ac:dyDescent="0.25">
      <c r="A6" s="323"/>
      <c r="B6" s="326" t="s">
        <v>1</v>
      </c>
      <c r="C6" s="10" t="s">
        <v>11</v>
      </c>
      <c r="D6" s="113" t="s">
        <v>4</v>
      </c>
      <c r="E6" s="113" t="s">
        <v>4</v>
      </c>
      <c r="F6" s="113" t="s">
        <v>4</v>
      </c>
      <c r="G6" s="113" t="s">
        <v>4</v>
      </c>
      <c r="H6" s="113" t="s">
        <v>4</v>
      </c>
      <c r="I6" s="65">
        <v>61</v>
      </c>
      <c r="J6" s="65">
        <v>65</v>
      </c>
      <c r="K6" s="320" t="s">
        <v>4</v>
      </c>
      <c r="L6" s="320" t="s">
        <v>4</v>
      </c>
      <c r="M6" s="320" t="s">
        <v>4</v>
      </c>
    </row>
    <row r="7" spans="1:13" s="38" customFormat="1" x14ac:dyDescent="0.25">
      <c r="A7" s="323"/>
      <c r="B7" s="326"/>
      <c r="C7" s="47" t="s">
        <v>10</v>
      </c>
      <c r="D7" s="114" t="s">
        <v>4</v>
      </c>
      <c r="E7" s="114" t="s">
        <v>4</v>
      </c>
      <c r="F7" s="114" t="s">
        <v>4</v>
      </c>
      <c r="G7" s="114" t="s">
        <v>4</v>
      </c>
      <c r="H7" s="114" t="s">
        <v>4</v>
      </c>
      <c r="I7" s="65"/>
      <c r="J7" s="65"/>
      <c r="K7" s="65"/>
      <c r="L7" s="65"/>
      <c r="M7" s="319"/>
    </row>
    <row r="8" spans="1:13" s="38" customFormat="1" x14ac:dyDescent="0.25">
      <c r="A8" s="323"/>
      <c r="B8" s="326" t="s">
        <v>2</v>
      </c>
      <c r="C8" s="10" t="s">
        <v>11</v>
      </c>
      <c r="D8" s="65">
        <v>55</v>
      </c>
      <c r="E8" s="65">
        <v>43</v>
      </c>
      <c r="F8" s="65">
        <v>38</v>
      </c>
      <c r="G8" s="65">
        <v>40</v>
      </c>
      <c r="H8" s="65">
        <v>39</v>
      </c>
      <c r="I8" s="65">
        <v>60</v>
      </c>
      <c r="J8" s="65">
        <v>56</v>
      </c>
      <c r="K8" s="65">
        <v>61</v>
      </c>
      <c r="L8" s="65">
        <v>58</v>
      </c>
      <c r="M8" s="319">
        <v>58</v>
      </c>
    </row>
    <row r="9" spans="1:13" s="38" customFormat="1" x14ac:dyDescent="0.25">
      <c r="A9" s="323"/>
      <c r="B9" s="326"/>
      <c r="C9" s="47" t="s">
        <v>10</v>
      </c>
      <c r="D9" s="112">
        <v>4.03</v>
      </c>
      <c r="E9" s="112">
        <v>4.32</v>
      </c>
      <c r="F9" s="112">
        <v>4.58</v>
      </c>
      <c r="G9" s="112">
        <v>4.54</v>
      </c>
      <c r="H9" s="112">
        <v>4.59</v>
      </c>
      <c r="I9" s="65"/>
      <c r="J9" s="65"/>
      <c r="K9" s="65"/>
      <c r="L9" s="65"/>
      <c r="M9" s="319"/>
    </row>
    <row r="10" spans="1:13" s="38" customFormat="1" ht="15" customHeight="1" x14ac:dyDescent="0.25">
      <c r="A10" s="323"/>
      <c r="B10" s="326" t="s">
        <v>5</v>
      </c>
      <c r="C10" s="10" t="s">
        <v>11</v>
      </c>
      <c r="D10" s="65">
        <v>115</v>
      </c>
      <c r="E10" s="65">
        <v>118</v>
      </c>
      <c r="F10" s="65">
        <v>118</v>
      </c>
      <c r="G10" s="65">
        <v>98</v>
      </c>
      <c r="H10" s="65">
        <v>95</v>
      </c>
      <c r="I10" s="65">
        <v>91</v>
      </c>
      <c r="J10" s="65">
        <v>94</v>
      </c>
      <c r="K10" s="65">
        <v>92</v>
      </c>
      <c r="L10" s="65">
        <v>95</v>
      </c>
      <c r="M10" s="319">
        <v>94</v>
      </c>
    </row>
    <row r="11" spans="1:13" s="38" customFormat="1" ht="15" customHeight="1" x14ac:dyDescent="0.25">
      <c r="A11" s="323"/>
      <c r="B11" s="326"/>
      <c r="C11" s="47" t="s">
        <v>10</v>
      </c>
      <c r="D11" s="112">
        <v>3.13</v>
      </c>
      <c r="E11" s="112">
        <v>3.09</v>
      </c>
      <c r="F11" s="112">
        <v>3.22</v>
      </c>
      <c r="G11" s="112">
        <v>3.54</v>
      </c>
      <c r="H11" s="112">
        <v>3.69</v>
      </c>
      <c r="I11" s="65"/>
      <c r="J11" s="65"/>
      <c r="K11" s="65"/>
      <c r="L11" s="65"/>
      <c r="M11" s="319"/>
    </row>
    <row r="12" spans="1:13" s="38" customFormat="1" x14ac:dyDescent="0.25">
      <c r="A12" s="323"/>
      <c r="B12" s="327" t="s">
        <v>8</v>
      </c>
      <c r="C12" s="10" t="s">
        <v>11</v>
      </c>
      <c r="D12" s="65">
        <v>56</v>
      </c>
      <c r="E12" s="65">
        <v>54</v>
      </c>
      <c r="F12" s="65">
        <v>50</v>
      </c>
      <c r="G12" s="65">
        <v>41</v>
      </c>
      <c r="H12" s="65">
        <v>41</v>
      </c>
      <c r="I12" s="65">
        <v>48</v>
      </c>
      <c r="J12" s="65">
        <v>48</v>
      </c>
      <c r="K12" s="65">
        <v>43</v>
      </c>
      <c r="L12" s="65">
        <v>40</v>
      </c>
      <c r="M12" s="319">
        <v>38</v>
      </c>
    </row>
    <row r="13" spans="1:13" s="38" customFormat="1" x14ac:dyDescent="0.25">
      <c r="A13" s="323"/>
      <c r="B13" s="327"/>
      <c r="C13" s="47" t="s">
        <v>10</v>
      </c>
      <c r="D13" s="112">
        <v>4.0199999999999996</v>
      </c>
      <c r="E13" s="112">
        <v>4.13</v>
      </c>
      <c r="F13" s="112">
        <v>4.3</v>
      </c>
      <c r="G13" s="112">
        <v>4.53</v>
      </c>
      <c r="H13" s="112">
        <v>4.54</v>
      </c>
      <c r="I13" s="64"/>
      <c r="J13" s="64"/>
      <c r="K13" s="64"/>
      <c r="L13" s="64"/>
      <c r="M13" s="319"/>
    </row>
    <row r="14" spans="1:13" s="38" customFormat="1" x14ac:dyDescent="0.25">
      <c r="A14" s="323"/>
      <c r="B14" s="344" t="s">
        <v>31</v>
      </c>
      <c r="C14" s="10" t="s">
        <v>11</v>
      </c>
      <c r="D14" s="141" t="e">
        <f>(D4*#REF!+D8*#REF!+D10*#REF!+D12*#REF!)</f>
        <v>#REF!</v>
      </c>
      <c r="E14" s="141" t="e">
        <f>(E4*#REF!+E8*#REF!+E10*#REF!+E12*#REF!)</f>
        <v>#REF!</v>
      </c>
      <c r="F14" s="141" t="e">
        <f>(F4*#REF!+F8*#REF!+F10*#REF!+F12*#REF!)</f>
        <v>#REF!</v>
      </c>
      <c r="G14" s="141" t="e">
        <f>(G4*#REF!+G8*#REF!+G10*#REF!+G12*#REF!)</f>
        <v>#REF!</v>
      </c>
      <c r="H14" s="141" t="e">
        <f>(H4*#REF!+H8*#REF!+H10*#REF!+H12*#REF!)</f>
        <v>#REF!</v>
      </c>
      <c r="I14" s="62"/>
      <c r="J14" s="62"/>
      <c r="K14" s="62"/>
      <c r="L14" s="62"/>
      <c r="M14" s="146"/>
    </row>
    <row r="15" spans="1:13" s="38" customFormat="1" x14ac:dyDescent="0.25">
      <c r="A15" s="324"/>
      <c r="B15" s="345"/>
      <c r="C15" s="49" t="s">
        <v>10</v>
      </c>
      <c r="D15" s="112" t="e">
        <f>(D5*#REF!+D9*#REF!+D11*#REF!+D13*#REF!)</f>
        <v>#REF!</v>
      </c>
      <c r="E15" s="112" t="e">
        <f>(E5*#REF!+E9*#REF!+E11*#REF!+E13*#REF!)</f>
        <v>#REF!</v>
      </c>
      <c r="F15" s="112" t="e">
        <f>(F5*#REF!+F9*#REF!+F11*#REF!+F13*#REF!)</f>
        <v>#REF!</v>
      </c>
      <c r="G15" s="112" t="e">
        <f>(G5*#REF!+G9*#REF!+G11*#REF!+G13*#REF!)</f>
        <v>#REF!</v>
      </c>
      <c r="H15" s="112" t="e">
        <f>(H5*#REF!+H9*#REF!+H11*#REF!+H13*#REF!)</f>
        <v>#REF!</v>
      </c>
      <c r="I15" s="62"/>
      <c r="J15" s="62"/>
      <c r="K15" s="62"/>
      <c r="L15" s="62"/>
      <c r="M15" s="146"/>
    </row>
  </sheetData>
  <mergeCells count="8">
    <mergeCell ref="D1:H1"/>
    <mergeCell ref="B14:B15"/>
    <mergeCell ref="A4:A15"/>
    <mergeCell ref="B4:B5"/>
    <mergeCell ref="B6:B7"/>
    <mergeCell ref="B8:B9"/>
    <mergeCell ref="B10:B11"/>
    <mergeCell ref="B12:B13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rgb="FFFF0000"/>
  </sheetPr>
  <dimension ref="A1:P22"/>
  <sheetViews>
    <sheetView tabSelected="1" workbookViewId="0">
      <selection activeCell="L24" sqref="L24"/>
    </sheetView>
  </sheetViews>
  <sheetFormatPr defaultRowHeight="15" x14ac:dyDescent="0.25"/>
  <cols>
    <col min="1" max="1" width="21.42578125" customWidth="1"/>
    <col min="2" max="2" width="24.28515625" bestFit="1" customWidth="1"/>
    <col min="3" max="3" width="20.140625" bestFit="1" customWidth="1"/>
    <col min="4" max="4" width="8.85546875"/>
    <col min="5" max="5" width="9.85546875" customWidth="1"/>
    <col min="6" max="11" width="8.85546875" customWidth="1"/>
  </cols>
  <sheetData>
    <row r="1" spans="1:16" x14ac:dyDescent="0.25">
      <c r="A1" s="38"/>
      <c r="B1" s="38"/>
      <c r="C1" s="38"/>
      <c r="D1" s="359" t="s">
        <v>32</v>
      </c>
      <c r="E1" s="359"/>
      <c r="F1" s="359"/>
      <c r="G1" s="359"/>
      <c r="H1" s="359"/>
      <c r="I1" s="359"/>
      <c r="J1" s="359"/>
      <c r="K1" s="359"/>
      <c r="L1" s="38"/>
    </row>
    <row r="2" spans="1:16" x14ac:dyDescent="0.25">
      <c r="A2" s="38"/>
      <c r="B2" s="38"/>
      <c r="C2" s="38"/>
      <c r="D2" s="14">
        <v>2010</v>
      </c>
      <c r="E2" s="14">
        <v>2011</v>
      </c>
      <c r="F2" s="14">
        <v>2012</v>
      </c>
      <c r="G2" s="14">
        <v>2013</v>
      </c>
      <c r="H2" s="14">
        <v>2014</v>
      </c>
      <c r="I2" s="14">
        <v>2015</v>
      </c>
      <c r="J2" s="27">
        <v>2016</v>
      </c>
      <c r="K2" s="27">
        <v>2017</v>
      </c>
      <c r="L2" s="27">
        <v>2018</v>
      </c>
      <c r="M2" s="27">
        <v>2019</v>
      </c>
      <c r="N2" s="27">
        <v>2020</v>
      </c>
      <c r="O2" s="27">
        <v>2021</v>
      </c>
      <c r="P2" s="27">
        <v>2022</v>
      </c>
    </row>
    <row r="3" spans="1:16" x14ac:dyDescent="0.25">
      <c r="A3" s="38"/>
      <c r="B3" s="38"/>
      <c r="C3" s="160" t="s">
        <v>12</v>
      </c>
      <c r="D3" s="137">
        <v>133</v>
      </c>
      <c r="E3" s="137">
        <v>133</v>
      </c>
      <c r="F3" s="137">
        <v>133</v>
      </c>
      <c r="G3" s="137">
        <v>133</v>
      </c>
      <c r="H3" s="137">
        <v>133</v>
      </c>
      <c r="I3" s="137">
        <v>133</v>
      </c>
      <c r="J3" s="137">
        <v>133</v>
      </c>
      <c r="K3" s="137">
        <v>133</v>
      </c>
      <c r="L3" s="137">
        <v>133</v>
      </c>
      <c r="M3" s="137">
        <v>133</v>
      </c>
      <c r="N3" s="304">
        <v>133</v>
      </c>
      <c r="O3" s="304">
        <v>133</v>
      </c>
      <c r="P3" s="311" t="s">
        <v>55</v>
      </c>
    </row>
    <row r="4" spans="1:16" x14ac:dyDescent="0.25">
      <c r="A4" s="337" t="s">
        <v>48</v>
      </c>
      <c r="B4" s="325" t="s">
        <v>0</v>
      </c>
      <c r="C4" s="8" t="s">
        <v>11</v>
      </c>
      <c r="D4" s="65">
        <v>64</v>
      </c>
      <c r="E4" s="103">
        <v>50</v>
      </c>
      <c r="F4" s="103">
        <v>44</v>
      </c>
      <c r="G4" s="104">
        <v>70</v>
      </c>
      <c r="H4" s="103">
        <v>68</v>
      </c>
      <c r="I4" s="104">
        <v>77</v>
      </c>
      <c r="J4" s="103">
        <v>63</v>
      </c>
      <c r="K4" s="104">
        <v>85</v>
      </c>
      <c r="L4" s="189">
        <v>79</v>
      </c>
      <c r="M4" s="235">
        <v>76</v>
      </c>
      <c r="N4" s="39">
        <v>80</v>
      </c>
      <c r="O4" s="39">
        <v>91</v>
      </c>
      <c r="P4" s="311" t="s">
        <v>55</v>
      </c>
    </row>
    <row r="5" spans="1:16" x14ac:dyDescent="0.25">
      <c r="A5" s="338"/>
      <c r="B5" s="326"/>
      <c r="C5" s="207" t="s">
        <v>10</v>
      </c>
      <c r="D5" s="112">
        <v>-0.05</v>
      </c>
      <c r="E5" s="112">
        <v>0.25</v>
      </c>
      <c r="F5" s="112">
        <v>0.43</v>
      </c>
      <c r="G5" s="112">
        <v>-0.12</v>
      </c>
      <c r="H5" s="112">
        <v>-0.12</v>
      </c>
      <c r="I5" s="112">
        <v>-0.26</v>
      </c>
      <c r="J5" s="112">
        <v>-0.03</v>
      </c>
      <c r="K5" s="112">
        <v>-0.42</v>
      </c>
      <c r="L5" s="188">
        <v>-0.39</v>
      </c>
      <c r="M5" s="253">
        <v>-0.27</v>
      </c>
      <c r="N5" s="226">
        <v>-0.34</v>
      </c>
      <c r="O5" s="226">
        <v>-0.52</v>
      </c>
      <c r="P5" s="311" t="s">
        <v>55</v>
      </c>
    </row>
    <row r="6" spans="1:16" x14ac:dyDescent="0.25">
      <c r="A6" s="338"/>
      <c r="B6" s="326" t="s">
        <v>1</v>
      </c>
      <c r="C6" s="10" t="s">
        <v>11</v>
      </c>
      <c r="D6" s="113">
        <v>27</v>
      </c>
      <c r="E6" s="101">
        <v>31</v>
      </c>
      <c r="F6" s="107">
        <v>23</v>
      </c>
      <c r="G6" s="107">
        <v>22</v>
      </c>
      <c r="H6" s="101">
        <v>31</v>
      </c>
      <c r="I6" s="105">
        <v>31</v>
      </c>
      <c r="J6" s="103">
        <v>29</v>
      </c>
      <c r="K6" s="105">
        <v>29</v>
      </c>
      <c r="L6" s="221">
        <v>29</v>
      </c>
      <c r="M6" s="234">
        <v>31</v>
      </c>
      <c r="N6" s="39">
        <v>29</v>
      </c>
      <c r="O6" s="39">
        <v>29</v>
      </c>
      <c r="P6" s="311" t="s">
        <v>55</v>
      </c>
    </row>
    <row r="7" spans="1:16" x14ac:dyDescent="0.25">
      <c r="A7" s="338"/>
      <c r="B7" s="326"/>
      <c r="C7" s="207" t="s">
        <v>10</v>
      </c>
      <c r="D7" s="114">
        <v>1</v>
      </c>
      <c r="E7" s="114">
        <v>0.65</v>
      </c>
      <c r="F7" s="214" t="s">
        <v>42</v>
      </c>
      <c r="G7" s="214" t="s">
        <v>43</v>
      </c>
      <c r="H7" s="214" t="s">
        <v>44</v>
      </c>
      <c r="I7" s="214" t="s">
        <v>45</v>
      </c>
      <c r="J7" s="214" t="s">
        <v>46</v>
      </c>
      <c r="K7" s="214" t="s">
        <v>47</v>
      </c>
      <c r="L7" s="252" t="s">
        <v>52</v>
      </c>
      <c r="M7" s="233">
        <v>0.83</v>
      </c>
      <c r="N7" s="39">
        <v>0.82</v>
      </c>
      <c r="O7" s="39">
        <v>0.91</v>
      </c>
      <c r="P7" s="311" t="s">
        <v>55</v>
      </c>
    </row>
    <row r="8" spans="1:16" x14ac:dyDescent="0.25">
      <c r="A8" s="338"/>
      <c r="B8" s="326" t="s">
        <v>2</v>
      </c>
      <c r="C8" s="10" t="s">
        <v>11</v>
      </c>
      <c r="D8" s="65">
        <v>108</v>
      </c>
      <c r="E8" s="102">
        <v>109</v>
      </c>
      <c r="F8" s="103">
        <v>87</v>
      </c>
      <c r="G8" s="102">
        <v>106</v>
      </c>
      <c r="H8" s="103">
        <v>87</v>
      </c>
      <c r="I8" s="103">
        <v>83</v>
      </c>
      <c r="J8" s="103">
        <v>80</v>
      </c>
      <c r="K8" s="102">
        <v>81</v>
      </c>
      <c r="L8" s="190">
        <v>93</v>
      </c>
      <c r="M8" s="235">
        <v>78</v>
      </c>
      <c r="N8" s="39">
        <v>84</v>
      </c>
      <c r="O8" s="39">
        <v>88</v>
      </c>
      <c r="P8" s="311" t="s">
        <v>55</v>
      </c>
    </row>
    <row r="9" spans="1:16" x14ac:dyDescent="0.25">
      <c r="A9" s="338"/>
      <c r="B9" s="326"/>
      <c r="C9" s="207" t="s">
        <v>10</v>
      </c>
      <c r="D9" s="112">
        <v>-0.84</v>
      </c>
      <c r="E9" s="112">
        <v>-0.95</v>
      </c>
      <c r="F9" s="112">
        <v>-0.45</v>
      </c>
      <c r="G9" s="112">
        <v>-0.86</v>
      </c>
      <c r="H9" s="112">
        <v>-0.46</v>
      </c>
      <c r="I9" s="112">
        <v>-0.42</v>
      </c>
      <c r="J9" s="112">
        <v>-0.41</v>
      </c>
      <c r="K9" s="112">
        <v>-0.37</v>
      </c>
      <c r="L9" s="188">
        <v>-0.59</v>
      </c>
      <c r="M9" s="233">
        <v>-0.32</v>
      </c>
      <c r="N9" s="226">
        <v>-0.39</v>
      </c>
      <c r="O9" s="226">
        <v>-0.47</v>
      </c>
      <c r="P9" s="311" t="s">
        <v>55</v>
      </c>
    </row>
    <row r="10" spans="1:16" x14ac:dyDescent="0.25">
      <c r="A10" s="338"/>
      <c r="B10" s="326" t="s">
        <v>5</v>
      </c>
      <c r="C10" s="10" t="s">
        <v>11</v>
      </c>
      <c r="D10" s="65">
        <v>83</v>
      </c>
      <c r="E10" s="103">
        <v>77</v>
      </c>
      <c r="F10" s="103">
        <v>68</v>
      </c>
      <c r="G10" s="103">
        <v>55</v>
      </c>
      <c r="H10" s="104">
        <v>81</v>
      </c>
      <c r="I10" s="103">
        <v>57</v>
      </c>
      <c r="J10" s="103">
        <v>49</v>
      </c>
      <c r="K10" s="104">
        <v>55</v>
      </c>
      <c r="L10" s="190">
        <v>59</v>
      </c>
      <c r="M10" s="234">
        <v>66</v>
      </c>
      <c r="N10" s="39">
        <v>58</v>
      </c>
      <c r="O10" s="39">
        <v>65</v>
      </c>
      <c r="P10" s="311" t="s">
        <v>55</v>
      </c>
    </row>
    <row r="11" spans="1:16" x14ac:dyDescent="0.25">
      <c r="A11" s="338"/>
      <c r="B11" s="326"/>
      <c r="C11" s="207" t="s">
        <v>10</v>
      </c>
      <c r="D11" s="112">
        <v>-0.41</v>
      </c>
      <c r="E11" s="112">
        <v>-0.28999999999999998</v>
      </c>
      <c r="F11" s="112">
        <v>-7.0000000000000007E-2</v>
      </c>
      <c r="G11" s="112">
        <v>0.16</v>
      </c>
      <c r="H11" s="112">
        <v>-0.38</v>
      </c>
      <c r="I11" s="112">
        <v>0.06</v>
      </c>
      <c r="J11" s="112">
        <v>0.31</v>
      </c>
      <c r="K11" s="112">
        <v>0.13</v>
      </c>
      <c r="L11" s="188">
        <v>0.04</v>
      </c>
      <c r="M11" s="233">
        <v>-0.04</v>
      </c>
      <c r="N11" s="226">
        <v>0.04</v>
      </c>
      <c r="O11" s="226">
        <v>-0.11</v>
      </c>
      <c r="P11" s="311" t="s">
        <v>55</v>
      </c>
    </row>
    <row r="12" spans="1:16" x14ac:dyDescent="0.25">
      <c r="A12" s="338"/>
      <c r="B12" s="327" t="s">
        <v>8</v>
      </c>
      <c r="C12" s="10" t="s">
        <v>11</v>
      </c>
      <c r="D12" s="65">
        <v>50</v>
      </c>
      <c r="E12" s="104">
        <v>61</v>
      </c>
      <c r="F12" s="104">
        <v>65</v>
      </c>
      <c r="G12" s="103">
        <v>61</v>
      </c>
      <c r="H12" s="105">
        <v>61</v>
      </c>
      <c r="I12" s="103">
        <v>53</v>
      </c>
      <c r="J12" s="104">
        <v>54</v>
      </c>
      <c r="K12" s="103">
        <v>49</v>
      </c>
      <c r="L12" s="190">
        <v>64</v>
      </c>
      <c r="M12" s="235">
        <v>52</v>
      </c>
      <c r="N12" s="39">
        <v>52</v>
      </c>
      <c r="O12" s="39">
        <v>53</v>
      </c>
      <c r="P12" s="311" t="s">
        <v>55</v>
      </c>
    </row>
    <row r="13" spans="1:16" x14ac:dyDescent="0.25">
      <c r="A13" s="338"/>
      <c r="B13" s="327"/>
      <c r="C13" s="207" t="s">
        <v>10</v>
      </c>
      <c r="D13" s="112">
        <v>0.24</v>
      </c>
      <c r="E13" s="112">
        <v>7.0000000000000007E-2</v>
      </c>
      <c r="F13" s="112">
        <v>0</v>
      </c>
      <c r="G13" s="112">
        <v>0.06</v>
      </c>
      <c r="H13" s="112">
        <v>0.01</v>
      </c>
      <c r="I13" s="112">
        <v>0.16</v>
      </c>
      <c r="J13" s="112">
        <v>0.18</v>
      </c>
      <c r="K13" s="112">
        <v>0.24</v>
      </c>
      <c r="L13" s="188">
        <v>-0.04</v>
      </c>
      <c r="M13" s="233">
        <v>0.12</v>
      </c>
      <c r="N13" s="226">
        <v>0.2</v>
      </c>
      <c r="O13" s="228">
        <v>0.19</v>
      </c>
      <c r="P13" s="311" t="s">
        <v>55</v>
      </c>
    </row>
    <row r="14" spans="1:16" x14ac:dyDescent="0.25">
      <c r="A14" s="338"/>
      <c r="B14" s="344" t="s">
        <v>31</v>
      </c>
      <c r="C14" s="10" t="s">
        <v>11</v>
      </c>
      <c r="D14" s="147">
        <v>53</v>
      </c>
      <c r="E14" s="152">
        <v>64</v>
      </c>
      <c r="F14" s="152">
        <v>66</v>
      </c>
      <c r="G14" s="139">
        <v>63</v>
      </c>
      <c r="H14" s="152">
        <v>64</v>
      </c>
      <c r="I14" s="139">
        <v>57</v>
      </c>
      <c r="J14" s="142">
        <v>57</v>
      </c>
      <c r="K14" s="139">
        <v>53</v>
      </c>
      <c r="L14" s="212">
        <v>53</v>
      </c>
      <c r="M14" s="280">
        <v>53</v>
      </c>
      <c r="N14" s="39"/>
      <c r="P14" s="311" t="s">
        <v>55</v>
      </c>
    </row>
    <row r="15" spans="1:16" x14ac:dyDescent="0.25">
      <c r="A15" s="339"/>
      <c r="B15" s="345"/>
      <c r="C15" s="51" t="s">
        <v>10</v>
      </c>
      <c r="D15" s="215" t="e">
        <f>D5*#REF!+ECI!D7*#REF!+ECI!D9*#REF!+ECI!D11*#REF!+ECI!D13*#REF!</f>
        <v>#REF!</v>
      </c>
      <c r="E15" s="112" t="e">
        <f>E5*#REF!+ECI!E7*#REF!+ECI!E9*#REF!+ECI!E11*#REF!+ECI!E13*#REF!</f>
        <v>#REF!</v>
      </c>
      <c r="F15" s="112" t="e">
        <f>F5*#REF!+ECI!F7*#REF!+ECI!F9*#REF!+ECI!F11*#REF!+ECI!F13*#REF!</f>
        <v>#REF!</v>
      </c>
      <c r="G15" s="112" t="e">
        <f>G5*#REF!+ECI!G7*#REF!+ECI!G9*#REF!+ECI!G11*#REF!+ECI!G13*#REF!</f>
        <v>#REF!</v>
      </c>
      <c r="H15" s="112" t="e">
        <f>H5*#REF!+ECI!H7*#REF!+ECI!H9*#REF!+ECI!H11*#REF!+ECI!H13*#REF!</f>
        <v>#REF!</v>
      </c>
      <c r="I15" s="112" t="e">
        <f>I5*#REF!+ECI!I7*#REF!+ECI!I9*#REF!+ECI!I11*#REF!+ECI!I13*#REF!</f>
        <v>#REF!</v>
      </c>
      <c r="J15" s="112" t="e">
        <f>J5*#REF!+ECI!J7*#REF!+ECI!J9*#REF!+ECI!J11*#REF!+ECI!J13*#REF!</f>
        <v>#REF!</v>
      </c>
      <c r="K15" s="112" t="e">
        <f>K5*#REF!+ECI!K7*#REF!+ECI!K9*#REF!+ECI!K11*#REF!+ECI!K13*#REF!</f>
        <v>#REF!</v>
      </c>
      <c r="L15" s="178" t="e">
        <f>L5*#REF!+ECI!L7*#REF!+ECI!L9*#REF!+ECI!L11*#REF!+ECI!L13*#REF!</f>
        <v>#REF!</v>
      </c>
      <c r="M15" s="254" t="e">
        <f>(M5*#REF!+M7*#REF!+M9*#REF!+M11*#REF!+M13*#REF!)</f>
        <v>#REF!</v>
      </c>
      <c r="P15" s="311" t="s">
        <v>55</v>
      </c>
    </row>
    <row r="17" spans="1:3" x14ac:dyDescent="0.25">
      <c r="A17" s="216" t="s">
        <v>49</v>
      </c>
    </row>
    <row r="18" spans="1:3" x14ac:dyDescent="0.25">
      <c r="A18" t="s">
        <v>50</v>
      </c>
    </row>
    <row r="21" spans="1:3" x14ac:dyDescent="0.25">
      <c r="A21" s="356"/>
      <c r="B21" s="347"/>
      <c r="C21" s="347"/>
    </row>
    <row r="22" spans="1:3" x14ac:dyDescent="0.25">
      <c r="A22" s="347"/>
      <c r="B22" s="347"/>
      <c r="C22" s="347"/>
    </row>
  </sheetData>
  <mergeCells count="9">
    <mergeCell ref="A21:C22"/>
    <mergeCell ref="D1:K1"/>
    <mergeCell ref="A4:A15"/>
    <mergeCell ref="B4:B5"/>
    <mergeCell ref="B6:B7"/>
    <mergeCell ref="B8:B9"/>
    <mergeCell ref="B10:B11"/>
    <mergeCell ref="B12:B13"/>
    <mergeCell ref="B14:B15"/>
  </mergeCells>
  <hyperlinks>
    <hyperlink ref="A17" r:id="rId1" display="http://atlas.cid.harvard.edu/rankings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</sheetPr>
  <dimension ref="A1:M20"/>
  <sheetViews>
    <sheetView workbookViewId="0">
      <selection activeCell="G20" sqref="G20"/>
    </sheetView>
  </sheetViews>
  <sheetFormatPr defaultRowHeight="15" x14ac:dyDescent="0.25"/>
  <cols>
    <col min="1" max="1" width="23.42578125" style="22" customWidth="1"/>
    <col min="2" max="2" width="23.140625" style="38" bestFit="1" customWidth="1"/>
    <col min="3" max="3" width="24" style="38" hidden="1" customWidth="1"/>
    <col min="4" max="4" width="12" style="41" customWidth="1"/>
    <col min="5" max="5" width="11.5703125" style="41" customWidth="1"/>
    <col min="6" max="6" width="11.42578125" style="41" customWidth="1"/>
    <col min="7" max="7" width="12.140625" style="58" customWidth="1"/>
    <col min="8" max="8" width="11.28515625" style="39" customWidth="1"/>
  </cols>
  <sheetData>
    <row r="1" spans="1:13" x14ac:dyDescent="0.25">
      <c r="D1" s="30">
        <v>2014</v>
      </c>
      <c r="E1" s="30">
        <v>2015</v>
      </c>
      <c r="F1" s="30">
        <v>2016</v>
      </c>
      <c r="G1" s="57">
        <v>2017</v>
      </c>
      <c r="H1" s="16">
        <v>2018</v>
      </c>
      <c r="I1" s="30">
        <v>2019</v>
      </c>
      <c r="J1" s="30">
        <v>2020</v>
      </c>
      <c r="K1" s="30">
        <v>2021</v>
      </c>
      <c r="L1" s="30">
        <v>2022</v>
      </c>
      <c r="M1" s="30">
        <v>2023</v>
      </c>
    </row>
    <row r="2" spans="1:13" x14ac:dyDescent="0.25">
      <c r="A2" s="1"/>
      <c r="C2" s="121" t="s">
        <v>33</v>
      </c>
      <c r="D2" s="122">
        <v>130</v>
      </c>
      <c r="E2" s="122">
        <v>130</v>
      </c>
      <c r="F2" s="122">
        <v>130</v>
      </c>
      <c r="G2" s="123">
        <v>130</v>
      </c>
      <c r="H2" s="124">
        <v>146</v>
      </c>
      <c r="I2" s="198">
        <v>149</v>
      </c>
      <c r="J2" s="198">
        <v>163</v>
      </c>
      <c r="K2" s="198">
        <v>168</v>
      </c>
      <c r="L2" s="137">
        <v>169</v>
      </c>
      <c r="M2" s="137">
        <v>170</v>
      </c>
    </row>
    <row r="3" spans="1:13" x14ac:dyDescent="0.25">
      <c r="A3" s="330" t="s">
        <v>38</v>
      </c>
      <c r="B3" s="333" t="s">
        <v>0</v>
      </c>
      <c r="C3" s="82" t="s">
        <v>11</v>
      </c>
      <c r="D3" s="258">
        <v>67</v>
      </c>
      <c r="E3" s="235">
        <v>66</v>
      </c>
      <c r="F3" s="235">
        <v>60</v>
      </c>
      <c r="G3" s="259">
        <v>59</v>
      </c>
      <c r="H3" s="260">
        <v>55</v>
      </c>
      <c r="I3" s="234">
        <v>59</v>
      </c>
      <c r="J3" s="261">
        <v>50</v>
      </c>
      <c r="K3" s="234">
        <v>55</v>
      </c>
      <c r="L3" s="64">
        <v>48</v>
      </c>
      <c r="M3" s="64">
        <v>50</v>
      </c>
    </row>
    <row r="4" spans="1:13" x14ac:dyDescent="0.25">
      <c r="A4" s="331"/>
      <c r="B4" s="334"/>
      <c r="C4" s="77" t="s">
        <v>36</v>
      </c>
      <c r="D4" s="258">
        <v>66.930000000000007</v>
      </c>
      <c r="E4" s="233">
        <v>67.67</v>
      </c>
      <c r="F4" s="233">
        <v>68.83</v>
      </c>
      <c r="G4" s="253">
        <v>69.010000000000005</v>
      </c>
      <c r="H4" s="262">
        <v>70.87</v>
      </c>
      <c r="I4" s="233">
        <v>71.14</v>
      </c>
      <c r="J4" s="257">
        <v>76.459999999999994</v>
      </c>
      <c r="K4" s="233">
        <v>74.56</v>
      </c>
      <c r="L4" s="65"/>
      <c r="M4" s="65"/>
    </row>
    <row r="5" spans="1:13" s="38" customFormat="1" x14ac:dyDescent="0.25">
      <c r="A5" s="331"/>
      <c r="B5" s="334" t="s">
        <v>1</v>
      </c>
      <c r="C5" s="83" t="s">
        <v>11</v>
      </c>
      <c r="D5" s="258">
        <v>63</v>
      </c>
      <c r="E5" s="235">
        <v>62</v>
      </c>
      <c r="F5" s="234">
        <v>66</v>
      </c>
      <c r="G5" s="259">
        <v>65</v>
      </c>
      <c r="H5" s="260">
        <v>46</v>
      </c>
      <c r="I5" s="234">
        <v>48</v>
      </c>
      <c r="J5" s="261">
        <v>47</v>
      </c>
      <c r="K5" s="234">
        <v>54</v>
      </c>
      <c r="L5" s="64">
        <v>61</v>
      </c>
      <c r="M5" s="64">
        <v>61</v>
      </c>
    </row>
    <row r="6" spans="1:13" s="38" customFormat="1" x14ac:dyDescent="0.25">
      <c r="A6" s="331"/>
      <c r="B6" s="334"/>
      <c r="C6" s="81" t="s">
        <v>36</v>
      </c>
      <c r="D6" s="258">
        <v>67.849999999999994</v>
      </c>
      <c r="E6" s="233">
        <v>68.02</v>
      </c>
      <c r="F6" s="233">
        <v>67.25</v>
      </c>
      <c r="G6" s="254">
        <v>67.8</v>
      </c>
      <c r="H6" s="262">
        <v>73.73</v>
      </c>
      <c r="I6" s="254">
        <v>73.900000000000006</v>
      </c>
      <c r="J6" s="257">
        <v>77</v>
      </c>
      <c r="K6" s="233">
        <v>74.83</v>
      </c>
      <c r="L6" s="312"/>
      <c r="M6" s="112"/>
    </row>
    <row r="7" spans="1:13" x14ac:dyDescent="0.25">
      <c r="A7" s="331"/>
      <c r="B7" s="334" t="s">
        <v>2</v>
      </c>
      <c r="C7" s="83" t="s">
        <v>11</v>
      </c>
      <c r="D7" s="258">
        <v>74</v>
      </c>
      <c r="E7" s="263">
        <v>76</v>
      </c>
      <c r="F7" s="235">
        <v>72</v>
      </c>
      <c r="G7" s="264">
        <v>74</v>
      </c>
      <c r="H7" s="260">
        <v>71</v>
      </c>
      <c r="I7" s="235">
        <v>69</v>
      </c>
      <c r="J7" s="261">
        <v>67</v>
      </c>
      <c r="K7" s="235">
        <v>64</v>
      </c>
      <c r="L7" s="64">
        <v>65</v>
      </c>
      <c r="M7" s="64">
        <v>63</v>
      </c>
    </row>
    <row r="8" spans="1:13" x14ac:dyDescent="0.25">
      <c r="A8" s="331"/>
      <c r="B8" s="334"/>
      <c r="C8" s="77" t="s">
        <v>36</v>
      </c>
      <c r="D8" s="258">
        <v>65.069999999999993</v>
      </c>
      <c r="E8" s="233">
        <v>64.7</v>
      </c>
      <c r="F8" s="233">
        <v>66.2</v>
      </c>
      <c r="G8" s="253">
        <v>66.010000000000005</v>
      </c>
      <c r="H8" s="262">
        <v>67.260000000000005</v>
      </c>
      <c r="I8" s="254">
        <v>68.2</v>
      </c>
      <c r="J8" s="257">
        <v>72.66</v>
      </c>
      <c r="K8" s="233">
        <v>72.23</v>
      </c>
      <c r="L8" s="313"/>
      <c r="M8" s="64"/>
    </row>
    <row r="9" spans="1:13" x14ac:dyDescent="0.25">
      <c r="A9" s="331"/>
      <c r="B9" s="334" t="s">
        <v>5</v>
      </c>
      <c r="C9" s="83" t="s">
        <v>11</v>
      </c>
      <c r="D9" s="258">
        <v>84</v>
      </c>
      <c r="E9" s="235">
        <v>80</v>
      </c>
      <c r="F9" s="235">
        <v>77</v>
      </c>
      <c r="G9" s="259">
        <v>76</v>
      </c>
      <c r="H9" s="265">
        <v>78</v>
      </c>
      <c r="I9" s="234">
        <v>81</v>
      </c>
      <c r="J9" s="266">
        <v>89</v>
      </c>
      <c r="K9" s="235">
        <v>82</v>
      </c>
      <c r="L9" s="64">
        <v>83</v>
      </c>
      <c r="M9" s="64">
        <v>86</v>
      </c>
    </row>
    <row r="10" spans="1:13" x14ac:dyDescent="0.25">
      <c r="A10" s="331"/>
      <c r="B10" s="334"/>
      <c r="C10" s="77" t="s">
        <v>36</v>
      </c>
      <c r="D10" s="258">
        <v>62.16</v>
      </c>
      <c r="E10" s="233">
        <v>63.24</v>
      </c>
      <c r="F10" s="233">
        <v>65.19</v>
      </c>
      <c r="G10" s="253">
        <v>65.33</v>
      </c>
      <c r="H10" s="262">
        <v>65.790000000000006</v>
      </c>
      <c r="I10" s="233">
        <v>66.64</v>
      </c>
      <c r="J10" s="257">
        <v>68.650000000000006</v>
      </c>
      <c r="K10" s="233">
        <v>68.78</v>
      </c>
      <c r="L10" s="65"/>
      <c r="M10" s="65"/>
    </row>
    <row r="11" spans="1:13" x14ac:dyDescent="0.25">
      <c r="A11" s="331"/>
      <c r="B11" s="334" t="s">
        <v>8</v>
      </c>
      <c r="C11" s="83" t="s">
        <v>11</v>
      </c>
      <c r="D11" s="233">
        <v>70</v>
      </c>
      <c r="E11" s="235">
        <v>68</v>
      </c>
      <c r="F11" s="234">
        <v>69</v>
      </c>
      <c r="G11" s="259">
        <v>67</v>
      </c>
      <c r="H11" s="260">
        <v>60</v>
      </c>
      <c r="I11" s="234">
        <v>62</v>
      </c>
      <c r="J11" s="266">
        <v>69</v>
      </c>
      <c r="K11" s="235">
        <v>62</v>
      </c>
      <c r="L11" s="64">
        <v>59</v>
      </c>
      <c r="M11" s="64">
        <v>76</v>
      </c>
    </row>
    <row r="12" spans="1:13" x14ac:dyDescent="0.25">
      <c r="A12" s="331"/>
      <c r="B12" s="334"/>
      <c r="C12" s="77" t="s">
        <v>36</v>
      </c>
      <c r="D12" s="233">
        <v>65.94</v>
      </c>
      <c r="E12" s="233">
        <v>66.099999999999994</v>
      </c>
      <c r="F12" s="233">
        <v>66.819999999999993</v>
      </c>
      <c r="G12" s="253">
        <v>67.17</v>
      </c>
      <c r="H12" s="262">
        <v>70.16</v>
      </c>
      <c r="I12" s="233">
        <v>69.709999999999994</v>
      </c>
      <c r="J12" s="257">
        <v>72.56</v>
      </c>
      <c r="K12" s="233">
        <v>73.45</v>
      </c>
      <c r="L12" s="65"/>
      <c r="M12" s="65"/>
    </row>
    <row r="13" spans="1:13" x14ac:dyDescent="0.25">
      <c r="A13" s="331"/>
      <c r="B13" s="335" t="s">
        <v>31</v>
      </c>
      <c r="C13" s="83" t="s">
        <v>11</v>
      </c>
      <c r="D13" s="267" t="e">
        <f>D3*#REF!+D5*#REF!+D7*#REF!+D9*#REF!+D11*#REF!</f>
        <v>#REF!</v>
      </c>
      <c r="E13" s="268" t="e">
        <f>E3*#REF!+E5*#REF!+E7*#REF!+E9*#REF!+E11*#REF!</f>
        <v>#REF!</v>
      </c>
      <c r="F13" s="269" t="e">
        <f>F3*#REF!+F5*#REF!+F7*#REF!+F9*#REF!+F11*#REF!</f>
        <v>#REF!</v>
      </c>
      <c r="G13" s="268" t="e">
        <f>G3*#REF!+G5*#REF!+G7*#REF!+G9*#REF!+G11*#REF!</f>
        <v>#REF!</v>
      </c>
      <c r="H13" s="270" t="e">
        <f>H3*#REF!+H5*#REF!+H7*#REF!+H9*#REF!+H11*#REF!</f>
        <v>#REF!</v>
      </c>
      <c r="I13" s="271" t="e">
        <f>I3*#REF!+I5*#REF!+I7*#REF!+I9*#REF!+I11*#REF!</f>
        <v>#REF!</v>
      </c>
      <c r="J13" s="271" t="e">
        <f>J3*#REF!+J5*#REF!+J7*#REF!+J9*#REF!+J11*#REF!</f>
        <v>#REF!</v>
      </c>
      <c r="K13" s="279" t="e">
        <f>K3*#REF!+K5*#REF!+K7*#REF!+K9*#REF!+K11*#REF!</f>
        <v>#REF!</v>
      </c>
      <c r="L13" s="64"/>
      <c r="M13" s="64"/>
    </row>
    <row r="14" spans="1:13" x14ac:dyDescent="0.25">
      <c r="A14" s="332"/>
      <c r="B14" s="336"/>
      <c r="C14" s="77" t="s">
        <v>36</v>
      </c>
      <c r="D14" s="253" t="e">
        <f>D4*#REF!+D6*#REF!+D8*#REF!+D10*#REF!+D12*#REF!</f>
        <v>#REF!</v>
      </c>
      <c r="E14" s="253" t="e">
        <f>E4*#REF!+E6*#REF!+E8*#REF!+E10*#REF!+E12*#REF!</f>
        <v>#REF!</v>
      </c>
      <c r="F14" s="253" t="e">
        <f>F4*#REF!+F6*#REF!+F8*#REF!+F10*#REF!+F12*#REF!</f>
        <v>#REF!</v>
      </c>
      <c r="G14" s="253" t="e">
        <f>G4*#REF!+G6*#REF!+G8*#REF!+G10*#REF!+G12*#REF!</f>
        <v>#REF!</v>
      </c>
      <c r="H14" s="272" t="e">
        <f>H4*#REF!+H6*#REF!+H8*#REF!+H10*#REF!+H12*#REF!</f>
        <v>#REF!</v>
      </c>
      <c r="I14" s="272" t="e">
        <f>I4*#REF!+I6*#REF!+I8*#REF!+I10*#REF!+I12*#REF!</f>
        <v>#REF!</v>
      </c>
      <c r="J14" s="272" t="e">
        <f>J4*#REF!+J6*#REF!+J8*#REF!+J10*#REF!+J12*#REF!</f>
        <v>#REF!</v>
      </c>
      <c r="K14" s="253" t="e">
        <f>K4*#REF!+K6*#REF!+K8*#REF!+K10*#REF!+K12*#REF!</f>
        <v>#REF!</v>
      </c>
      <c r="L14" s="64"/>
      <c r="M14" s="64"/>
    </row>
    <row r="16" spans="1:13" x14ac:dyDescent="0.25">
      <c r="A16" s="36"/>
    </row>
    <row r="17" spans="1:1" x14ac:dyDescent="0.25">
      <c r="A17" s="36"/>
    </row>
    <row r="18" spans="1:1" x14ac:dyDescent="0.25">
      <c r="A18" s="36"/>
    </row>
    <row r="19" spans="1:1" x14ac:dyDescent="0.25">
      <c r="A19" s="2"/>
    </row>
    <row r="20" spans="1:1" x14ac:dyDescent="0.25">
      <c r="A20" s="2"/>
    </row>
  </sheetData>
  <mergeCells count="7">
    <mergeCell ref="A3:A14"/>
    <mergeCell ref="B3:B4"/>
    <mergeCell ref="B7:B8"/>
    <mergeCell ref="B9:B10"/>
    <mergeCell ref="B11:B12"/>
    <mergeCell ref="B13:B14"/>
    <mergeCell ref="B5:B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00B050"/>
  </sheetPr>
  <dimension ref="A3:P66"/>
  <sheetViews>
    <sheetView zoomScale="85" zoomScaleNormal="85" workbookViewId="0">
      <selection activeCell="N32" sqref="N32"/>
    </sheetView>
  </sheetViews>
  <sheetFormatPr defaultColWidth="8.85546875" defaultRowHeight="15" x14ac:dyDescent="0.25"/>
  <cols>
    <col min="1" max="1" width="27.5703125" customWidth="1"/>
    <col min="2" max="2" width="23.140625" bestFit="1" customWidth="1"/>
    <col min="3" max="3" width="24" customWidth="1"/>
    <col min="12" max="12" width="9" customWidth="1"/>
  </cols>
  <sheetData>
    <row r="3" spans="1:16" x14ac:dyDescent="0.25">
      <c r="A3" s="38"/>
      <c r="B3" s="38"/>
      <c r="C3" s="38"/>
      <c r="D3" s="321" t="s">
        <v>51</v>
      </c>
      <c r="E3" s="321"/>
      <c r="F3" s="321"/>
      <c r="G3" s="321"/>
      <c r="H3" s="321"/>
      <c r="I3" s="321"/>
      <c r="J3" s="321"/>
      <c r="K3" s="321"/>
      <c r="L3" s="321"/>
    </row>
    <row r="4" spans="1:16" x14ac:dyDescent="0.25">
      <c r="A4" s="38"/>
      <c r="B4" s="38"/>
      <c r="C4" s="38"/>
      <c r="D4" s="14">
        <v>2010</v>
      </c>
      <c r="E4" s="14">
        <v>2011</v>
      </c>
      <c r="F4" s="14">
        <v>2012</v>
      </c>
      <c r="G4" s="14">
        <v>2013</v>
      </c>
      <c r="H4" s="14">
        <v>2014</v>
      </c>
      <c r="I4" s="14">
        <v>2015</v>
      </c>
      <c r="J4" s="27">
        <v>2016</v>
      </c>
      <c r="K4" s="27">
        <v>2017</v>
      </c>
      <c r="L4" s="27">
        <v>2018</v>
      </c>
      <c r="M4" s="27">
        <v>2019</v>
      </c>
      <c r="N4" s="27">
        <v>2020</v>
      </c>
      <c r="O4" s="27">
        <v>2021</v>
      </c>
      <c r="P4" s="27">
        <v>2021</v>
      </c>
    </row>
    <row r="5" spans="1:16" x14ac:dyDescent="0.25">
      <c r="A5" s="38"/>
      <c r="B5" s="38"/>
      <c r="C5" s="4" t="s">
        <v>30</v>
      </c>
      <c r="D5" s="56">
        <v>221</v>
      </c>
      <c r="E5" s="56">
        <v>221</v>
      </c>
      <c r="F5" s="56">
        <v>221</v>
      </c>
      <c r="G5" s="56">
        <v>221</v>
      </c>
      <c r="H5" s="56">
        <v>221</v>
      </c>
      <c r="I5" s="56">
        <v>221</v>
      </c>
      <c r="J5" s="56">
        <v>221</v>
      </c>
      <c r="K5" s="56">
        <v>221</v>
      </c>
      <c r="L5" s="54">
        <v>221</v>
      </c>
      <c r="M5" s="202">
        <v>203</v>
      </c>
      <c r="N5" s="230">
        <v>203</v>
      </c>
      <c r="O5" s="255">
        <v>208</v>
      </c>
      <c r="P5" s="255">
        <v>196</v>
      </c>
    </row>
    <row r="6" spans="1:16" x14ac:dyDescent="0.25">
      <c r="A6" s="337" t="s">
        <v>28</v>
      </c>
      <c r="B6" s="340" t="s">
        <v>0</v>
      </c>
      <c r="C6" s="34" t="s">
        <v>11</v>
      </c>
      <c r="D6" s="28">
        <v>105</v>
      </c>
      <c r="E6" s="86">
        <v>106</v>
      </c>
      <c r="F6" s="78">
        <v>95</v>
      </c>
      <c r="G6" s="78">
        <v>92</v>
      </c>
      <c r="H6" s="78">
        <v>89</v>
      </c>
      <c r="I6" s="78">
        <v>73</v>
      </c>
      <c r="J6" s="78">
        <v>68</v>
      </c>
      <c r="K6" s="86">
        <v>70</v>
      </c>
      <c r="L6" s="79">
        <v>64</v>
      </c>
      <c r="M6" s="206">
        <v>66</v>
      </c>
      <c r="N6" s="84">
        <v>66</v>
      </c>
      <c r="O6" s="249">
        <v>67</v>
      </c>
      <c r="P6" s="39">
        <v>65</v>
      </c>
    </row>
    <row r="7" spans="1:16" x14ac:dyDescent="0.25">
      <c r="A7" s="338"/>
      <c r="B7" s="341"/>
      <c r="C7" s="4" t="s">
        <v>10</v>
      </c>
      <c r="D7" s="99">
        <v>57.26</v>
      </c>
      <c r="E7" s="99">
        <v>57.42</v>
      </c>
      <c r="F7" s="99">
        <v>59.36</v>
      </c>
      <c r="G7" s="99">
        <v>60.31</v>
      </c>
      <c r="H7" s="99">
        <v>61.17</v>
      </c>
      <c r="I7" s="99">
        <v>64.38</v>
      </c>
      <c r="J7" s="99">
        <v>65.78</v>
      </c>
      <c r="K7" s="99">
        <v>66.33</v>
      </c>
      <c r="L7" s="99">
        <v>67.09</v>
      </c>
      <c r="M7" s="203">
        <v>68.239999999999995</v>
      </c>
      <c r="N7" s="228">
        <v>68.42</v>
      </c>
      <c r="O7" s="273">
        <v>68.36</v>
      </c>
      <c r="P7" s="39"/>
    </row>
    <row r="8" spans="1:16" x14ac:dyDescent="0.25">
      <c r="A8" s="338"/>
      <c r="B8" s="341" t="s">
        <v>29</v>
      </c>
      <c r="C8" s="35" t="s">
        <v>11</v>
      </c>
      <c r="D8" s="25">
        <v>139</v>
      </c>
      <c r="E8" s="84">
        <v>139</v>
      </c>
      <c r="F8" s="79">
        <v>135</v>
      </c>
      <c r="G8" s="79">
        <v>127</v>
      </c>
      <c r="H8" s="79">
        <v>106</v>
      </c>
      <c r="I8" s="79">
        <v>105</v>
      </c>
      <c r="J8" s="79">
        <v>103</v>
      </c>
      <c r="K8" s="80">
        <v>109</v>
      </c>
      <c r="L8" s="79">
        <v>97</v>
      </c>
      <c r="M8" s="79">
        <v>67</v>
      </c>
      <c r="N8" s="80">
        <v>72</v>
      </c>
      <c r="O8" s="276">
        <v>74</v>
      </c>
      <c r="P8" s="39">
        <v>66</v>
      </c>
    </row>
    <row r="9" spans="1:16" x14ac:dyDescent="0.25">
      <c r="A9" s="338"/>
      <c r="B9" s="341"/>
      <c r="C9" s="4" t="s">
        <v>10</v>
      </c>
      <c r="D9" s="99">
        <v>48.36</v>
      </c>
      <c r="E9" s="99">
        <v>48.94</v>
      </c>
      <c r="F9" s="99">
        <v>50.24</v>
      </c>
      <c r="G9" s="99">
        <v>52.67</v>
      </c>
      <c r="H9" s="99">
        <v>57.33</v>
      </c>
      <c r="I9" s="99">
        <v>58.17</v>
      </c>
      <c r="J9" s="99">
        <v>58.8</v>
      </c>
      <c r="K9" s="99">
        <v>57.97</v>
      </c>
      <c r="L9" s="99">
        <v>59.15</v>
      </c>
      <c r="M9" s="203">
        <v>68.209999999999994</v>
      </c>
      <c r="N9" s="228">
        <v>67.59</v>
      </c>
      <c r="O9" s="273">
        <v>67.25</v>
      </c>
      <c r="P9" s="39"/>
    </row>
    <row r="10" spans="1:16" x14ac:dyDescent="0.25">
      <c r="A10" s="338"/>
      <c r="B10" s="341" t="s">
        <v>2</v>
      </c>
      <c r="C10" s="35" t="s">
        <v>11</v>
      </c>
      <c r="D10" s="25">
        <v>109</v>
      </c>
      <c r="E10" s="70">
        <v>109</v>
      </c>
      <c r="F10" s="79">
        <v>108</v>
      </c>
      <c r="G10" s="79">
        <v>106</v>
      </c>
      <c r="H10" s="85">
        <v>108</v>
      </c>
      <c r="I10" s="79">
        <v>103</v>
      </c>
      <c r="J10" s="85">
        <v>118</v>
      </c>
      <c r="K10" s="79">
        <v>106</v>
      </c>
      <c r="L10" s="79">
        <v>98</v>
      </c>
      <c r="M10" s="79">
        <v>84</v>
      </c>
      <c r="N10" s="79">
        <v>83</v>
      </c>
      <c r="O10" s="276">
        <v>84</v>
      </c>
      <c r="P10" s="255">
        <v>82</v>
      </c>
    </row>
    <row r="11" spans="1:16" x14ac:dyDescent="0.25">
      <c r="A11" s="338"/>
      <c r="B11" s="341"/>
      <c r="C11" s="4" t="s">
        <v>10</v>
      </c>
      <c r="D11" s="99">
        <v>55.91</v>
      </c>
      <c r="E11" s="99">
        <v>56.04</v>
      </c>
      <c r="F11" s="99">
        <v>56.4</v>
      </c>
      <c r="G11" s="99">
        <v>57.15</v>
      </c>
      <c r="H11" s="99">
        <v>56.94</v>
      </c>
      <c r="I11" s="99">
        <v>58.35</v>
      </c>
      <c r="J11" s="99">
        <v>55.12</v>
      </c>
      <c r="K11" s="99">
        <v>58.93</v>
      </c>
      <c r="L11" s="99">
        <v>59.1</v>
      </c>
      <c r="M11" s="204">
        <v>64.45</v>
      </c>
      <c r="N11" s="228">
        <v>64.14</v>
      </c>
      <c r="O11" s="273">
        <v>64.64</v>
      </c>
      <c r="P11" s="39"/>
    </row>
    <row r="12" spans="1:16" x14ac:dyDescent="0.25">
      <c r="A12" s="338"/>
      <c r="B12" s="341" t="s">
        <v>5</v>
      </c>
      <c r="C12" s="35" t="s">
        <v>11</v>
      </c>
      <c r="D12" s="25">
        <v>100</v>
      </c>
      <c r="E12" s="79">
        <v>98</v>
      </c>
      <c r="F12" s="80">
        <v>104</v>
      </c>
      <c r="G12" s="79">
        <v>100</v>
      </c>
      <c r="H12" s="84">
        <v>100</v>
      </c>
      <c r="I12" s="80">
        <v>106</v>
      </c>
      <c r="J12" s="79">
        <v>100</v>
      </c>
      <c r="K12" s="80">
        <v>101</v>
      </c>
      <c r="L12" s="79">
        <v>90</v>
      </c>
      <c r="M12" s="79">
        <v>85</v>
      </c>
      <c r="N12" s="73">
        <v>89</v>
      </c>
      <c r="O12" s="276">
        <v>95</v>
      </c>
      <c r="P12" s="39">
        <v>92</v>
      </c>
    </row>
    <row r="13" spans="1:16" x14ac:dyDescent="0.25">
      <c r="A13" s="338"/>
      <c r="B13" s="341"/>
      <c r="C13" s="4" t="s">
        <v>10</v>
      </c>
      <c r="D13" s="99">
        <v>58.41</v>
      </c>
      <c r="E13" s="99">
        <v>58.61</v>
      </c>
      <c r="F13" s="99">
        <v>58.09</v>
      </c>
      <c r="G13" s="99">
        <v>59.1</v>
      </c>
      <c r="H13" s="99">
        <v>59.33</v>
      </c>
      <c r="I13" s="99">
        <v>58.15</v>
      </c>
      <c r="J13" s="99">
        <v>59.41</v>
      </c>
      <c r="K13" s="99">
        <v>60.03</v>
      </c>
      <c r="L13" s="99">
        <v>60.94</v>
      </c>
      <c r="M13" s="204">
        <v>63.67</v>
      </c>
      <c r="N13" s="228">
        <v>62.32</v>
      </c>
      <c r="O13" s="273">
        <v>62.53</v>
      </c>
      <c r="P13" s="39"/>
    </row>
    <row r="14" spans="1:16" x14ac:dyDescent="0.25">
      <c r="A14" s="338"/>
      <c r="B14" s="341" t="s">
        <v>3</v>
      </c>
      <c r="C14" s="35" t="s">
        <v>11</v>
      </c>
      <c r="D14" s="25">
        <v>65</v>
      </c>
      <c r="E14" s="85">
        <v>66</v>
      </c>
      <c r="F14" s="79">
        <v>60</v>
      </c>
      <c r="G14" s="84">
        <v>60</v>
      </c>
      <c r="H14" s="85">
        <v>64</v>
      </c>
      <c r="I14" s="79">
        <v>61</v>
      </c>
      <c r="J14" s="79">
        <v>59</v>
      </c>
      <c r="K14" s="85">
        <v>64</v>
      </c>
      <c r="L14" s="79">
        <v>55</v>
      </c>
      <c r="M14" s="79">
        <v>51</v>
      </c>
      <c r="N14" s="72">
        <v>49</v>
      </c>
      <c r="O14" s="276">
        <v>51</v>
      </c>
      <c r="P14" s="39">
        <v>55</v>
      </c>
    </row>
    <row r="15" spans="1:16" x14ac:dyDescent="0.25">
      <c r="A15" s="338"/>
      <c r="B15" s="341"/>
      <c r="C15" s="4" t="s">
        <v>10</v>
      </c>
      <c r="D15" s="99">
        <v>65.63</v>
      </c>
      <c r="E15" s="99">
        <v>65.900000000000006</v>
      </c>
      <c r="F15" s="99">
        <v>66.900000000000006</v>
      </c>
      <c r="G15" s="99">
        <v>67.03</v>
      </c>
      <c r="H15" s="99">
        <v>66.87</v>
      </c>
      <c r="I15" s="99">
        <v>67.8</v>
      </c>
      <c r="J15" s="99">
        <v>68.38</v>
      </c>
      <c r="K15" s="99">
        <v>67.72</v>
      </c>
      <c r="L15" s="99">
        <v>69.099999999999994</v>
      </c>
      <c r="M15" s="204">
        <v>72.45</v>
      </c>
      <c r="N15" s="228">
        <v>71.94</v>
      </c>
      <c r="O15" s="273">
        <v>72.03</v>
      </c>
      <c r="P15" s="39"/>
    </row>
    <row r="16" spans="1:16" x14ac:dyDescent="0.25">
      <c r="A16" s="338"/>
      <c r="B16" s="342" t="s">
        <v>31</v>
      </c>
      <c r="C16" s="35" t="s">
        <v>11</v>
      </c>
      <c r="D16" s="32" t="e">
        <f>(D6*#REF!+D8*#REF!+D10*#REF!+D12*#REF!+D14*#REF!)</f>
        <v>#REF!</v>
      </c>
      <c r="E16" s="76" t="e">
        <f>(E6*#REF!+E8*#REF!+E10*#REF!+E12*#REF!+E14*#REF!)</f>
        <v>#REF!</v>
      </c>
      <c r="F16" s="75" t="e">
        <f>(F6*#REF!+F8*#REF!+F10*#REF!+F12*#REF!+F14*#REF!)</f>
        <v>#REF!</v>
      </c>
      <c r="G16" s="100" t="e">
        <f>(G6*#REF!+G8*#REF!+G10*#REF!+G12*#REF!+G14*#REF!)</f>
        <v>#REF!</v>
      </c>
      <c r="H16" s="74" t="e">
        <f>(H6*#REF!+H8*#REF!+H10*#REF!+H12*#REF!+H14*#REF!)</f>
        <v>#REF!</v>
      </c>
      <c r="I16" s="75" t="e">
        <f>(I6*#REF!+I8*#REF!+I10*#REF!+I12*#REF!+I14*#REF!)</f>
        <v>#REF!</v>
      </c>
      <c r="J16" s="100" t="e">
        <f>(J6*#REF!+J8*#REF!+J10*#REF!+J12*#REF!+J14*#REF!)</f>
        <v>#REF!</v>
      </c>
      <c r="K16" s="74" t="e">
        <f>(K6*#REF!+K8*#REF!+K10*#REF!+K12*#REF!+K14*#REF!)</f>
        <v>#REF!</v>
      </c>
      <c r="L16" s="75" t="e">
        <f>(L6*#REF!+L8*#REF!+L10*#REF!+L12*#REF!+L14*#REF!)</f>
        <v>#REF!</v>
      </c>
      <c r="M16" s="75" t="e">
        <f>(M6*#REF!+M8*#REF!+M10*#REF!+M12*#REF!+M14*#REF!)</f>
        <v>#REF!</v>
      </c>
      <c r="N16" s="75" t="e">
        <f>(N6*#REF!+N8*#REF!+N10*#REF!+N12*#REF!+N14*#REF!)</f>
        <v>#REF!</v>
      </c>
      <c r="O16" s="74" t="e">
        <f>(O6*#REF!+O8*#REF!+O10*#REF!+O12*#REF!+O14*#REF!)</f>
        <v>#REF!</v>
      </c>
      <c r="P16" s="39"/>
    </row>
    <row r="17" spans="1:16" x14ac:dyDescent="0.25">
      <c r="A17" s="339"/>
      <c r="B17" s="343"/>
      <c r="C17" s="15" t="s">
        <v>10</v>
      </c>
      <c r="D17" s="53" t="e">
        <f>(D7*#REF!+D9*#REF!+D11*#REF!+D13*#REF!+D15*#REF!)</f>
        <v>#REF!</v>
      </c>
      <c r="E17" s="55" t="e">
        <f>(E7*#REF!+E9*#REF!+E11*#REF!+E13*#REF!+E15*#REF!)</f>
        <v>#REF!</v>
      </c>
      <c r="F17" s="55" t="e">
        <f>(F7*#REF!+F9*#REF!+F11*#REF!+F13*#REF!+F15*#REF!)</f>
        <v>#REF!</v>
      </c>
      <c r="G17" s="55" t="e">
        <f>(G7*#REF!+G9*#REF!+G11*#REF!+G13*#REF!+G15*#REF!)</f>
        <v>#REF!</v>
      </c>
      <c r="H17" s="55" t="e">
        <f>(H7*#REF!+H9*#REF!+H11*#REF!+H13*#REF!+H15*#REF!)</f>
        <v>#REF!</v>
      </c>
      <c r="I17" s="55" t="e">
        <f>(I7*#REF!+I9*#REF!+I11*#REF!+I13*#REF!+I15*#REF!)</f>
        <v>#REF!</v>
      </c>
      <c r="J17" s="55" t="e">
        <f>(J7*#REF!+J9*#REF!+J11*#REF!+J13*#REF!+J15*#REF!)</f>
        <v>#REF!</v>
      </c>
      <c r="K17" s="55" t="e">
        <f>(K7*#REF!+K9*#REF!+K11*#REF!+K13*#REF!+K15*#REF!)</f>
        <v>#REF!</v>
      </c>
      <c r="L17" s="55" t="e">
        <f>(L7*#REF!+L9*#REF!+L11*#REF!+L13*#REF!+L15*#REF!)</f>
        <v>#REF!</v>
      </c>
      <c r="M17" s="205" t="e">
        <f>(M7*#REF!+M9*#REF!+M11*#REF!+M13*#REF!+M15*#REF!)</f>
        <v>#REF!</v>
      </c>
      <c r="N17" s="229" t="e">
        <f>(N7*#REF!+N9*#REF!+N11*#REF!+N13*#REF!+N15*#REF!)</f>
        <v>#REF!</v>
      </c>
      <c r="O17" s="256" t="e">
        <f>(O7*#REF!+O9*#REF!+O11*#REF!+O13*#REF!+O15*#REF!)</f>
        <v>#REF!</v>
      </c>
      <c r="P17" s="39"/>
    </row>
    <row r="18" spans="1:16" x14ac:dyDescent="0.25">
      <c r="M18" s="38"/>
    </row>
    <row r="19" spans="1:16" x14ac:dyDescent="0.25">
      <c r="M19" s="38"/>
    </row>
    <row r="20" spans="1:16" x14ac:dyDescent="0.25">
      <c r="M20" s="38"/>
    </row>
    <row r="21" spans="1:16" x14ac:dyDescent="0.25">
      <c r="M21" s="38"/>
    </row>
    <row r="22" spans="1:16" x14ac:dyDescent="0.25">
      <c r="M22" s="38"/>
    </row>
    <row r="23" spans="1:16" x14ac:dyDescent="0.25">
      <c r="M23" s="38"/>
    </row>
    <row r="24" spans="1:16" x14ac:dyDescent="0.25">
      <c r="M24" s="38"/>
    </row>
    <row r="25" spans="1:16" x14ac:dyDescent="0.25">
      <c r="M25" s="38"/>
    </row>
    <row r="26" spans="1:16" x14ac:dyDescent="0.25">
      <c r="M26" s="38"/>
    </row>
    <row r="27" spans="1:16" x14ac:dyDescent="0.25">
      <c r="M27" s="38"/>
    </row>
    <row r="28" spans="1:16" x14ac:dyDescent="0.25">
      <c r="M28" s="38"/>
    </row>
    <row r="29" spans="1:16" x14ac:dyDescent="0.25">
      <c r="M29" s="38"/>
    </row>
    <row r="30" spans="1:16" x14ac:dyDescent="0.25">
      <c r="M30" s="38"/>
    </row>
    <row r="31" spans="1:16" x14ac:dyDescent="0.25">
      <c r="M31" s="38"/>
    </row>
    <row r="32" spans="1:16" x14ac:dyDescent="0.25">
      <c r="M32" s="38"/>
    </row>
    <row r="33" spans="13:13" x14ac:dyDescent="0.25">
      <c r="M33" s="38"/>
    </row>
    <row r="34" spans="13:13" x14ac:dyDescent="0.25">
      <c r="M34" s="38"/>
    </row>
    <row r="35" spans="13:13" x14ac:dyDescent="0.25">
      <c r="M35" s="38"/>
    </row>
    <row r="36" spans="13:13" x14ac:dyDescent="0.25">
      <c r="M36" s="38"/>
    </row>
    <row r="37" spans="13:13" x14ac:dyDescent="0.25">
      <c r="M37" s="38"/>
    </row>
    <row r="38" spans="13:13" x14ac:dyDescent="0.25">
      <c r="M38" s="38"/>
    </row>
    <row r="39" spans="13:13" x14ac:dyDescent="0.25">
      <c r="M39" s="38"/>
    </row>
    <row r="40" spans="13:13" x14ac:dyDescent="0.25">
      <c r="M40" s="38"/>
    </row>
    <row r="41" spans="13:13" x14ac:dyDescent="0.25">
      <c r="M41" s="38"/>
    </row>
    <row r="42" spans="13:13" x14ac:dyDescent="0.25">
      <c r="M42" s="38"/>
    </row>
    <row r="43" spans="13:13" x14ac:dyDescent="0.25">
      <c r="M43" s="38"/>
    </row>
    <row r="44" spans="13:13" x14ac:dyDescent="0.25">
      <c r="M44" s="38"/>
    </row>
    <row r="45" spans="13:13" x14ac:dyDescent="0.25">
      <c r="M45" s="38"/>
    </row>
    <row r="46" spans="13:13" x14ac:dyDescent="0.25">
      <c r="M46" s="38"/>
    </row>
    <row r="47" spans="13:13" x14ac:dyDescent="0.25">
      <c r="M47" s="38"/>
    </row>
    <row r="48" spans="13:13" x14ac:dyDescent="0.25">
      <c r="M48" s="38"/>
    </row>
    <row r="49" spans="13:13" x14ac:dyDescent="0.25">
      <c r="M49" s="38"/>
    </row>
    <row r="50" spans="13:13" x14ac:dyDescent="0.25">
      <c r="M50" s="38"/>
    </row>
    <row r="51" spans="13:13" x14ac:dyDescent="0.25">
      <c r="M51" s="38"/>
    </row>
    <row r="52" spans="13:13" x14ac:dyDescent="0.25">
      <c r="M52" s="38"/>
    </row>
    <row r="53" spans="13:13" x14ac:dyDescent="0.25">
      <c r="M53" s="38"/>
    </row>
    <row r="54" spans="13:13" x14ac:dyDescent="0.25">
      <c r="M54" s="38"/>
    </row>
    <row r="55" spans="13:13" x14ac:dyDescent="0.25">
      <c r="M55" s="38"/>
    </row>
    <row r="56" spans="13:13" x14ac:dyDescent="0.25">
      <c r="M56" s="38"/>
    </row>
    <row r="57" spans="13:13" x14ac:dyDescent="0.25">
      <c r="M57" s="38"/>
    </row>
    <row r="58" spans="13:13" x14ac:dyDescent="0.25">
      <c r="M58" s="38"/>
    </row>
    <row r="59" spans="13:13" x14ac:dyDescent="0.25">
      <c r="M59" s="38"/>
    </row>
    <row r="60" spans="13:13" x14ac:dyDescent="0.25">
      <c r="M60" s="38"/>
    </row>
    <row r="61" spans="13:13" x14ac:dyDescent="0.25">
      <c r="M61" s="38"/>
    </row>
    <row r="62" spans="13:13" x14ac:dyDescent="0.25">
      <c r="M62" s="38"/>
    </row>
    <row r="63" spans="13:13" x14ac:dyDescent="0.25">
      <c r="M63" s="38"/>
    </row>
    <row r="64" spans="13:13" x14ac:dyDescent="0.25">
      <c r="M64" s="38"/>
    </row>
    <row r="65" spans="13:13" x14ac:dyDescent="0.25">
      <c r="M65" s="38"/>
    </row>
    <row r="66" spans="13:13" x14ac:dyDescent="0.25">
      <c r="M66" s="38"/>
    </row>
  </sheetData>
  <mergeCells count="8">
    <mergeCell ref="D3:L3"/>
    <mergeCell ref="A6:A17"/>
    <mergeCell ref="B6:B7"/>
    <mergeCell ref="B8:B9"/>
    <mergeCell ref="B10:B11"/>
    <mergeCell ref="B12:B13"/>
    <mergeCell ref="B14:B15"/>
    <mergeCell ref="B16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</sheetPr>
  <dimension ref="A1:W9"/>
  <sheetViews>
    <sheetView topLeftCell="G1" zoomScale="85" zoomScaleNormal="85" workbookViewId="0">
      <selection activeCell="W4" sqref="W4"/>
    </sheetView>
  </sheetViews>
  <sheetFormatPr defaultColWidth="8.85546875" defaultRowHeight="15" x14ac:dyDescent="0.25"/>
  <cols>
    <col min="1" max="1" width="32.28515625" style="24" customWidth="1"/>
    <col min="2" max="2" width="27.42578125" customWidth="1"/>
    <col min="11" max="11" width="9.28515625" style="41" customWidth="1"/>
    <col min="14" max="14" width="17" customWidth="1"/>
    <col min="15" max="15" width="31.28515625" customWidth="1"/>
    <col min="16" max="16" width="28" customWidth="1"/>
  </cols>
  <sheetData>
    <row r="1" spans="1:23" s="9" customFormat="1" x14ac:dyDescent="0.25">
      <c r="A1" s="24"/>
      <c r="C1" s="321" t="s">
        <v>32</v>
      </c>
      <c r="D1" s="321"/>
      <c r="E1" s="321"/>
      <c r="F1" s="321"/>
      <c r="G1" s="321"/>
      <c r="H1" s="321"/>
      <c r="I1" s="321"/>
      <c r="K1" s="41"/>
    </row>
    <row r="2" spans="1:23" x14ac:dyDescent="0.25">
      <c r="B2" s="22"/>
      <c r="C2" s="68">
        <v>2010</v>
      </c>
      <c r="D2" s="68">
        <v>2011</v>
      </c>
      <c r="E2" s="68">
        <v>2012</v>
      </c>
      <c r="F2" s="68">
        <v>2013</v>
      </c>
      <c r="G2" s="68">
        <v>2014</v>
      </c>
      <c r="H2" s="68">
        <v>2015</v>
      </c>
      <c r="I2" s="68">
        <v>2016</v>
      </c>
      <c r="J2" s="68">
        <v>2017</v>
      </c>
      <c r="K2" s="68">
        <v>2018</v>
      </c>
      <c r="N2" t="s">
        <v>41</v>
      </c>
      <c r="O2" s="24"/>
      <c r="P2" s="22"/>
      <c r="Q2" s="68">
        <v>2009</v>
      </c>
      <c r="R2" s="68">
        <v>2018</v>
      </c>
      <c r="S2" s="68">
        <v>2019</v>
      </c>
      <c r="T2" s="227">
        <v>2020</v>
      </c>
      <c r="U2" s="227">
        <v>2021</v>
      </c>
      <c r="V2" s="68">
        <v>2022</v>
      </c>
      <c r="W2" s="68">
        <v>2023</v>
      </c>
    </row>
    <row r="3" spans="1:23" ht="15" customHeight="1" x14ac:dyDescent="0.25">
      <c r="B3" s="66" t="s">
        <v>6</v>
      </c>
      <c r="C3" s="67">
        <v>110</v>
      </c>
      <c r="D3" s="67">
        <v>110</v>
      </c>
      <c r="E3" s="67">
        <v>142</v>
      </c>
      <c r="F3" s="67">
        <v>142</v>
      </c>
      <c r="G3" s="67">
        <v>142</v>
      </c>
      <c r="H3" s="67">
        <v>142</v>
      </c>
      <c r="I3" s="67">
        <v>149</v>
      </c>
      <c r="J3" s="67">
        <v>149</v>
      </c>
      <c r="K3" s="67">
        <v>149</v>
      </c>
      <c r="O3" s="24"/>
      <c r="P3" s="66" t="s">
        <v>6</v>
      </c>
      <c r="Q3" s="67">
        <v>110</v>
      </c>
      <c r="R3" s="67">
        <v>149</v>
      </c>
      <c r="S3" s="67">
        <v>167</v>
      </c>
      <c r="T3" s="67">
        <v>167</v>
      </c>
      <c r="U3" s="282">
        <v>167</v>
      </c>
      <c r="V3" s="137">
        <v>167</v>
      </c>
      <c r="W3" s="137">
        <v>167</v>
      </c>
    </row>
    <row r="4" spans="1:23" ht="15" customHeight="1" x14ac:dyDescent="0.25">
      <c r="A4" s="338" t="s">
        <v>15</v>
      </c>
      <c r="B4" s="62" t="s">
        <v>0</v>
      </c>
      <c r="C4" s="63">
        <v>99</v>
      </c>
      <c r="D4" s="101">
        <v>104</v>
      </c>
      <c r="E4" s="103">
        <v>95</v>
      </c>
      <c r="F4" s="105">
        <v>95</v>
      </c>
      <c r="G4" s="105">
        <v>95</v>
      </c>
      <c r="H4" s="102">
        <v>99</v>
      </c>
      <c r="I4" s="105">
        <v>99</v>
      </c>
      <c r="J4" s="103">
        <v>96</v>
      </c>
      <c r="K4" s="140">
        <v>88</v>
      </c>
      <c r="O4" s="338" t="s">
        <v>15</v>
      </c>
      <c r="P4" s="62" t="s">
        <v>0</v>
      </c>
      <c r="Q4" s="283">
        <v>67</v>
      </c>
      <c r="R4" s="284">
        <v>68</v>
      </c>
      <c r="S4" s="285">
        <v>61</v>
      </c>
      <c r="T4" s="235">
        <v>55</v>
      </c>
      <c r="U4" s="251">
        <v>55</v>
      </c>
      <c r="V4" s="64">
        <v>59</v>
      </c>
      <c r="W4" s="64">
        <v>61</v>
      </c>
    </row>
    <row r="5" spans="1:23" x14ac:dyDescent="0.25">
      <c r="A5" s="338"/>
      <c r="B5" s="62" t="s">
        <v>1</v>
      </c>
      <c r="C5" s="64">
        <v>89</v>
      </c>
      <c r="D5" s="102">
        <v>95</v>
      </c>
      <c r="E5" s="103">
        <v>91</v>
      </c>
      <c r="F5" s="103">
        <v>90</v>
      </c>
      <c r="G5" s="102">
        <v>98</v>
      </c>
      <c r="H5" s="106">
        <v>98</v>
      </c>
      <c r="I5" s="106">
        <v>98</v>
      </c>
      <c r="J5" s="103">
        <v>95</v>
      </c>
      <c r="K5" s="140">
        <v>89</v>
      </c>
      <c r="O5" s="338"/>
      <c r="P5" s="62" t="s">
        <v>1</v>
      </c>
      <c r="Q5" s="233">
        <v>80</v>
      </c>
      <c r="R5" s="285">
        <v>71</v>
      </c>
      <c r="S5" s="285">
        <v>73</v>
      </c>
      <c r="T5" s="235">
        <v>69</v>
      </c>
      <c r="U5" s="250">
        <v>66</v>
      </c>
      <c r="V5" s="64">
        <v>72</v>
      </c>
      <c r="W5" s="64">
        <v>78</v>
      </c>
    </row>
    <row r="6" spans="1:23" x14ac:dyDescent="0.25">
      <c r="A6" s="338"/>
      <c r="B6" s="62" t="s">
        <v>2</v>
      </c>
      <c r="C6" s="64">
        <v>92</v>
      </c>
      <c r="D6" s="103">
        <v>90</v>
      </c>
      <c r="E6" s="103">
        <v>85</v>
      </c>
      <c r="F6" s="104">
        <v>91</v>
      </c>
      <c r="G6" s="103">
        <v>87</v>
      </c>
      <c r="H6" s="103">
        <v>82</v>
      </c>
      <c r="I6" s="106">
        <v>82</v>
      </c>
      <c r="J6" s="103">
        <v>72</v>
      </c>
      <c r="K6" s="108">
        <v>73</v>
      </c>
      <c r="O6" s="338"/>
      <c r="P6" s="62" t="s">
        <v>2</v>
      </c>
      <c r="Q6" s="233">
        <v>78</v>
      </c>
      <c r="R6" s="285">
        <v>66</v>
      </c>
      <c r="S6" s="285">
        <v>68</v>
      </c>
      <c r="T6" s="235">
        <v>62</v>
      </c>
      <c r="U6" s="249">
        <v>64</v>
      </c>
      <c r="V6" s="65">
        <v>67</v>
      </c>
      <c r="W6" s="65">
        <v>69</v>
      </c>
    </row>
    <row r="7" spans="1:23" x14ac:dyDescent="0.25">
      <c r="A7" s="338"/>
      <c r="B7" s="62" t="s">
        <v>5</v>
      </c>
      <c r="C7" s="63">
        <v>96</v>
      </c>
      <c r="D7" s="107">
        <v>93</v>
      </c>
      <c r="E7" s="106">
        <v>93</v>
      </c>
      <c r="F7" s="103">
        <v>92</v>
      </c>
      <c r="G7" s="103">
        <v>85</v>
      </c>
      <c r="H7" s="103">
        <v>77</v>
      </c>
      <c r="I7" s="106">
        <v>77</v>
      </c>
      <c r="J7" s="102">
        <v>82</v>
      </c>
      <c r="K7" s="140">
        <v>78</v>
      </c>
      <c r="O7" s="338"/>
      <c r="P7" s="62" t="s">
        <v>5</v>
      </c>
      <c r="Q7" s="283">
        <v>106</v>
      </c>
      <c r="R7" s="284">
        <v>89</v>
      </c>
      <c r="S7" s="285">
        <v>88</v>
      </c>
      <c r="T7" s="234">
        <v>90</v>
      </c>
      <c r="U7" s="251">
        <v>90</v>
      </c>
      <c r="V7" s="65">
        <v>94</v>
      </c>
      <c r="W7" s="65">
        <v>94</v>
      </c>
    </row>
    <row r="8" spans="1:23" ht="15" customHeight="1" x14ac:dyDescent="0.25">
      <c r="A8" s="338"/>
      <c r="B8" s="62" t="s">
        <v>3</v>
      </c>
      <c r="C8" s="64">
        <v>104</v>
      </c>
      <c r="D8" s="102">
        <v>108</v>
      </c>
      <c r="E8" s="103">
        <v>107</v>
      </c>
      <c r="F8" s="103">
        <v>105</v>
      </c>
      <c r="G8" s="103">
        <v>96</v>
      </c>
      <c r="H8" s="106">
        <v>96</v>
      </c>
      <c r="I8" s="103">
        <v>95</v>
      </c>
      <c r="J8" s="102">
        <v>101</v>
      </c>
      <c r="K8" s="140">
        <v>96</v>
      </c>
      <c r="O8" s="338"/>
      <c r="P8" s="62" t="s">
        <v>3</v>
      </c>
      <c r="Q8" s="233">
        <v>82</v>
      </c>
      <c r="R8" s="285">
        <v>74</v>
      </c>
      <c r="S8" s="285">
        <v>74</v>
      </c>
      <c r="T8" s="234">
        <v>76</v>
      </c>
      <c r="U8" s="250">
        <v>70</v>
      </c>
      <c r="V8" s="65">
        <v>74</v>
      </c>
      <c r="W8" s="65">
        <v>77</v>
      </c>
    </row>
    <row r="9" spans="1:23" s="9" customFormat="1" x14ac:dyDescent="0.25">
      <c r="A9" s="338"/>
      <c r="B9" s="69" t="s">
        <v>31</v>
      </c>
      <c r="C9" s="109" t="e">
        <f>('Prosperity Index'!C5*#REF!+'Prosperity Index'!C6*#REF!+'Prosperity Index'!C8*#REF!)</f>
        <v>#REF!</v>
      </c>
      <c r="D9" s="108" t="e">
        <f>('Prosperity Index'!D5*#REF!+'Prosperity Index'!D6*#REF!+'Prosperity Index'!D8*#REF!)</f>
        <v>#REF!</v>
      </c>
      <c r="E9" s="110" t="e">
        <f>('Prosperity Index'!E4*#REF!+'Prosperity Index'!E5*#REF!+'Prosperity Index'!E6*#REF!+'Prosperity Index'!E7*#REF!+'Prosperity Index'!E8*#REF!)</f>
        <v>#REF!</v>
      </c>
      <c r="F9" s="110" t="e">
        <f>('Prosperity Index'!F4*#REF!+'Prosperity Index'!F5*#REF!+'Prosperity Index'!F6*#REF!+'Prosperity Index'!F7*#REF!+'Prosperity Index'!F8*#REF!)</f>
        <v>#REF!</v>
      </c>
      <c r="G9" s="110" t="e">
        <f>('Prosperity Index'!G4*#REF!+'Prosperity Index'!G5*#REF!+'Prosperity Index'!G6*#REF!+'Prosperity Index'!G7*#REF!+'Prosperity Index'!G8*#REF!)</f>
        <v>#REF!</v>
      </c>
      <c r="H9" s="111" t="e">
        <f>('Prosperity Index'!H4*#REF!+'Prosperity Index'!H5*#REF!+'Prosperity Index'!H6*#REF!+'Prosperity Index'!H7*#REF!+'Prosperity Index'!H8*#REF!)</f>
        <v>#REF!</v>
      </c>
      <c r="I9" s="110" t="e">
        <f>('Prosperity Index'!I4*#REF!+'Prosperity Index'!I5*#REF!+'Prosperity Index'!I6*#REF!+'Prosperity Index'!I7*#REF!+'Prosperity Index'!I8*#REF!)</f>
        <v>#REF!</v>
      </c>
      <c r="J9" s="108" t="e">
        <f>('Prosperity Index'!J4*#REF!+'Prosperity Index'!J5*#REF!+'Prosperity Index'!J6*#REF!+'Prosperity Index'!J7*#REF!+'Prosperity Index'!J8*#REF!)</f>
        <v>#REF!</v>
      </c>
      <c r="K9" s="110" t="e">
        <f>('Prosperity Index'!K4*#REF!+'Prosperity Index'!K5*#REF!+'Prosperity Index'!K6*#REF!+'Prosperity Index'!K7*#REF!+'Prosperity Index'!K8*#REF!)</f>
        <v>#REF!</v>
      </c>
      <c r="O9" s="338"/>
      <c r="P9" s="69" t="s">
        <v>31</v>
      </c>
      <c r="Q9" s="286" t="e">
        <f>(Q4*#REF!+Q5*#REF!+Q6*#REF!+Q7*#REF!+Q8*#REF!)</f>
        <v>#REF!</v>
      </c>
      <c r="R9" s="286" t="e">
        <f>(R4*#REF!+R5*#REF!+R6*#REF!+R7*#REF!+R8*#REF!)</f>
        <v>#REF!</v>
      </c>
      <c r="S9" s="286" t="e">
        <f>(S4*#REF!+S5*#REF!+S6*#REF!+S7*#REF!+S8*#REF!)</f>
        <v>#REF!</v>
      </c>
      <c r="T9" s="264" t="e">
        <f>(T4*#REF!+T5*#REF!+T6*#REF!+T7*#REF!+T8*#REF!)</f>
        <v>#REF!</v>
      </c>
      <c r="U9" s="281" t="e">
        <f>(U4*#REF!+U5*#REF!+U6*#REF!+U7*#REF!+U8*#REF!)</f>
        <v>#REF!</v>
      </c>
      <c r="V9" s="38"/>
      <c r="W9" s="38"/>
    </row>
  </sheetData>
  <mergeCells count="3">
    <mergeCell ref="C1:I1"/>
    <mergeCell ref="A4:A9"/>
    <mergeCell ref="O4:O9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FF3300"/>
  </sheetPr>
  <dimension ref="A1:K53"/>
  <sheetViews>
    <sheetView zoomScaleNormal="100" zoomScalePageLayoutView="80" workbookViewId="0">
      <selection activeCell="L38" sqref="L38"/>
    </sheetView>
  </sheetViews>
  <sheetFormatPr defaultColWidth="8.85546875" defaultRowHeight="15" x14ac:dyDescent="0.25"/>
  <cols>
    <col min="1" max="1" width="20.42578125" customWidth="1"/>
    <col min="2" max="2" width="21.7109375" customWidth="1"/>
    <col min="3" max="3" width="23.7109375" style="12" customWidth="1"/>
    <col min="4" max="4" width="24.28515625" customWidth="1"/>
    <col min="11" max="11" width="9.28515625" customWidth="1"/>
  </cols>
  <sheetData>
    <row r="1" spans="1:11" s="9" customFormat="1" x14ac:dyDescent="0.25">
      <c r="C1" s="12"/>
      <c r="E1" s="321" t="s">
        <v>32</v>
      </c>
      <c r="F1" s="321"/>
      <c r="G1" s="321"/>
      <c r="H1" s="321"/>
    </row>
    <row r="2" spans="1:11" x14ac:dyDescent="0.25">
      <c r="E2" s="14">
        <v>2010</v>
      </c>
      <c r="F2" s="14">
        <v>2012</v>
      </c>
      <c r="G2" s="14">
        <v>2014</v>
      </c>
      <c r="H2" s="27">
        <v>2016</v>
      </c>
      <c r="I2" s="27">
        <v>2018</v>
      </c>
      <c r="J2" s="27">
        <v>2020</v>
      </c>
      <c r="K2" s="224">
        <v>2022</v>
      </c>
    </row>
    <row r="3" spans="1:11" x14ac:dyDescent="0.25">
      <c r="D3" s="128" t="s">
        <v>9</v>
      </c>
      <c r="E3" s="129">
        <v>128</v>
      </c>
      <c r="F3" s="129">
        <v>128</v>
      </c>
      <c r="G3" s="129">
        <v>129</v>
      </c>
      <c r="H3" s="120">
        <v>129</v>
      </c>
      <c r="I3" s="120">
        <v>129</v>
      </c>
      <c r="J3" s="119">
        <v>137</v>
      </c>
      <c r="K3" s="65">
        <v>137</v>
      </c>
    </row>
    <row r="4" spans="1:11" ht="15" customHeight="1" x14ac:dyDescent="0.25">
      <c r="A4" s="338" t="s">
        <v>17</v>
      </c>
      <c r="B4" s="349" t="s">
        <v>23</v>
      </c>
      <c r="C4" s="327" t="s">
        <v>0</v>
      </c>
      <c r="D4" s="6" t="s">
        <v>11</v>
      </c>
      <c r="E4" s="65">
        <v>62</v>
      </c>
      <c r="F4" s="102">
        <v>66</v>
      </c>
      <c r="G4" s="103">
        <v>62</v>
      </c>
      <c r="H4" s="102">
        <v>64</v>
      </c>
      <c r="I4" s="103">
        <v>61</v>
      </c>
      <c r="J4" s="235">
        <v>35</v>
      </c>
      <c r="K4" s="65">
        <v>27</v>
      </c>
    </row>
    <row r="5" spans="1:11" x14ac:dyDescent="0.25">
      <c r="A5" s="338"/>
      <c r="B5" s="349"/>
      <c r="C5" s="327"/>
      <c r="D5" s="3" t="s">
        <v>10</v>
      </c>
      <c r="E5" s="65">
        <v>5.75</v>
      </c>
      <c r="F5" s="65">
        <v>5.59</v>
      </c>
      <c r="G5" s="65">
        <v>5.71</v>
      </c>
      <c r="H5" s="65">
        <v>5.56</v>
      </c>
      <c r="I5" s="65">
        <v>5.58</v>
      </c>
      <c r="J5" s="248">
        <v>6.7</v>
      </c>
      <c r="K5" s="65"/>
    </row>
    <row r="6" spans="1:11" x14ac:dyDescent="0.25">
      <c r="A6" s="338"/>
      <c r="B6" s="349"/>
      <c r="C6" s="327" t="s">
        <v>1</v>
      </c>
      <c r="D6" s="6" t="s">
        <v>11</v>
      </c>
      <c r="E6" s="65">
        <v>96</v>
      </c>
      <c r="F6" s="102">
        <v>101</v>
      </c>
      <c r="G6" s="106">
        <v>101</v>
      </c>
      <c r="H6" s="103">
        <v>99</v>
      </c>
      <c r="I6" s="103">
        <v>86</v>
      </c>
      <c r="J6" s="234">
        <v>88</v>
      </c>
      <c r="K6" s="65">
        <v>97</v>
      </c>
    </row>
    <row r="7" spans="1:11" x14ac:dyDescent="0.25">
      <c r="A7" s="338"/>
      <c r="B7" s="349"/>
      <c r="C7" s="327"/>
      <c r="D7" s="3" t="s">
        <v>10</v>
      </c>
      <c r="E7" s="65">
        <v>4.5199999999999996</v>
      </c>
      <c r="F7" s="65">
        <v>4.3600000000000003</v>
      </c>
      <c r="G7" s="65">
        <v>4.3099999999999996</v>
      </c>
      <c r="H7" s="65">
        <v>4.2699999999999996</v>
      </c>
      <c r="I7" s="65">
        <v>4.72</v>
      </c>
      <c r="J7" s="233">
        <v>4.9000000000000004</v>
      </c>
      <c r="K7" s="65"/>
    </row>
    <row r="8" spans="1:11" x14ac:dyDescent="0.25">
      <c r="A8" s="338"/>
      <c r="B8" s="349"/>
      <c r="C8" s="327" t="s">
        <v>2</v>
      </c>
      <c r="D8" s="6" t="s">
        <v>11</v>
      </c>
      <c r="E8" s="65">
        <v>76</v>
      </c>
      <c r="F8" s="102">
        <v>79</v>
      </c>
      <c r="G8" s="102">
        <v>83</v>
      </c>
      <c r="H8" s="102">
        <v>85</v>
      </c>
      <c r="I8" s="102">
        <v>88</v>
      </c>
      <c r="J8" s="235">
        <v>87</v>
      </c>
      <c r="K8" s="65">
        <v>76</v>
      </c>
    </row>
    <row r="9" spans="1:11" x14ac:dyDescent="0.25">
      <c r="A9" s="338"/>
      <c r="B9" s="349"/>
      <c r="C9" s="327"/>
      <c r="D9" s="3" t="s">
        <v>10</v>
      </c>
      <c r="E9" s="65">
        <v>5.24</v>
      </c>
      <c r="F9" s="65">
        <v>5.13</v>
      </c>
      <c r="G9" s="65">
        <v>5.05</v>
      </c>
      <c r="H9" s="65">
        <v>4.88</v>
      </c>
      <c r="I9" s="112">
        <v>4.7</v>
      </c>
      <c r="J9" s="233">
        <v>4.9000000000000004</v>
      </c>
      <c r="K9" s="65"/>
    </row>
    <row r="10" spans="1:11" x14ac:dyDescent="0.25">
      <c r="A10" s="338"/>
      <c r="B10" s="349"/>
      <c r="C10" s="327" t="s">
        <v>5</v>
      </c>
      <c r="D10" s="6" t="s">
        <v>11</v>
      </c>
      <c r="E10" s="65">
        <v>83</v>
      </c>
      <c r="F10" s="103">
        <v>76</v>
      </c>
      <c r="G10" s="103">
        <v>66</v>
      </c>
      <c r="H10" s="103">
        <v>60</v>
      </c>
      <c r="I10" s="103">
        <v>55</v>
      </c>
      <c r="J10" s="234">
        <v>59</v>
      </c>
      <c r="K10" s="65">
        <v>73</v>
      </c>
    </row>
    <row r="11" spans="1:11" x14ac:dyDescent="0.25">
      <c r="A11" s="338"/>
      <c r="B11" s="349"/>
      <c r="C11" s="327"/>
      <c r="D11" s="3" t="s">
        <v>10</v>
      </c>
      <c r="E11" s="65">
        <v>4.97</v>
      </c>
      <c r="F11" s="65">
        <v>5.32</v>
      </c>
      <c r="G11" s="65">
        <v>5.61</v>
      </c>
      <c r="H11" s="65">
        <v>5.71</v>
      </c>
      <c r="I11" s="112">
        <v>5.9</v>
      </c>
      <c r="J11" s="233">
        <v>5.9</v>
      </c>
      <c r="K11" s="65"/>
    </row>
    <row r="12" spans="1:11" x14ac:dyDescent="0.25">
      <c r="A12" s="338"/>
      <c r="B12" s="349"/>
      <c r="C12" s="327" t="s">
        <v>8</v>
      </c>
      <c r="D12" s="6" t="s">
        <v>11</v>
      </c>
      <c r="E12" s="65">
        <v>65</v>
      </c>
      <c r="F12" s="103">
        <v>60</v>
      </c>
      <c r="G12" s="102">
        <v>77</v>
      </c>
      <c r="H12" s="102">
        <v>81</v>
      </c>
      <c r="I12" s="103">
        <v>70</v>
      </c>
      <c r="J12" s="234">
        <v>73</v>
      </c>
      <c r="K12" s="65">
        <v>102</v>
      </c>
    </row>
    <row r="13" spans="1:11" x14ac:dyDescent="0.25">
      <c r="A13" s="338"/>
      <c r="B13" s="349"/>
      <c r="C13" s="327"/>
      <c r="D13" s="3" t="s">
        <v>10</v>
      </c>
      <c r="E13" s="65">
        <v>5.7</v>
      </c>
      <c r="F13" s="65">
        <v>5.73</v>
      </c>
      <c r="G13" s="65">
        <v>5.24</v>
      </c>
      <c r="H13" s="65">
        <v>5.0599999999999996</v>
      </c>
      <c r="I13" s="112">
        <v>5.31</v>
      </c>
      <c r="J13" s="233">
        <v>5.3</v>
      </c>
      <c r="K13" s="65"/>
    </row>
    <row r="14" spans="1:11" s="9" customFormat="1" x14ac:dyDescent="0.25">
      <c r="A14" s="338"/>
      <c r="B14" s="349"/>
      <c r="C14" s="344" t="s">
        <v>31</v>
      </c>
      <c r="D14" s="6" t="s">
        <v>11</v>
      </c>
      <c r="E14" s="141" t="e">
        <f>(E4*#REF!+E6*#REF!+E8*#REF!+E10*#REF!+E12*#REF!)</f>
        <v>#REF!</v>
      </c>
      <c r="F14" s="132" t="e">
        <f>(F4*#REF!+F6*#REF!+F8*#REF!+F10*#REF!+F12*#REF!)</f>
        <v>#REF!</v>
      </c>
      <c r="G14" s="130" t="e">
        <f>(G4*#REF!+G6*#REF!+G8*#REF!+G10*#REF!+G12*#REF!)</f>
        <v>#REF!</v>
      </c>
      <c r="H14" s="130" t="e">
        <f>(H4*#REF!+H6*#REF!+H8*#REF!+H10*#REF!+H12*#REF!)</f>
        <v>#REF!</v>
      </c>
      <c r="I14" s="132" t="e">
        <f>(I4*#REF!+I6*#REF!+I8*#REF!+I10*#REF!+I12*#REF!)</f>
        <v>#REF!</v>
      </c>
      <c r="J14" s="130" t="e">
        <f>(J4*#REF!+J6*#REF!+J8*#REF!+J10*#REF!+J12*#REF!)</f>
        <v>#REF!</v>
      </c>
      <c r="K14" s="65"/>
    </row>
    <row r="15" spans="1:11" s="38" customFormat="1" x14ac:dyDescent="0.25">
      <c r="A15" s="338"/>
      <c r="B15" s="88"/>
      <c r="C15" s="345"/>
      <c r="D15" s="22" t="s">
        <v>10</v>
      </c>
      <c r="E15" s="112" t="e">
        <f>(E5*#REF!+E7*#REF!+E9*#REF!+E11*#REF!+E13*#REF!)</f>
        <v>#REF!</v>
      </c>
      <c r="F15" s="112" t="e">
        <f>(F5*#REF!+F7*#REF!+F9*#REF!+F11*#REF!+F13*#REF!)</f>
        <v>#REF!</v>
      </c>
      <c r="G15" s="112" t="e">
        <f>(G5*#REF!+G7*#REF!+G9*#REF!+G11*#REF!+G13*#REF!)</f>
        <v>#REF!</v>
      </c>
      <c r="H15" s="112" t="e">
        <f>(H5*#REF!+H7*#REF!+H9*#REF!+H11*#REF!+H13*#REF!)</f>
        <v>#REF!</v>
      </c>
      <c r="I15" s="112" t="e">
        <f>(I5*#REF!+I7*#REF!+I9*#REF!+I11*#REF!+I13*#REF!)</f>
        <v>#REF!</v>
      </c>
      <c r="J15" s="112" t="e">
        <f>(J5*#REF!+J7*#REF!+J9*#REF!+J11*#REF!+J13*#REF!)</f>
        <v>#REF!</v>
      </c>
      <c r="K15" s="65"/>
    </row>
    <row r="16" spans="1:11" ht="15" customHeight="1" x14ac:dyDescent="0.25">
      <c r="A16" s="338"/>
      <c r="B16" s="350" t="s">
        <v>24</v>
      </c>
      <c r="C16" s="346" t="s">
        <v>0</v>
      </c>
      <c r="D16" s="7" t="s">
        <v>11</v>
      </c>
      <c r="E16" s="28">
        <v>77</v>
      </c>
      <c r="F16" s="78">
        <v>73</v>
      </c>
      <c r="G16" s="78">
        <v>72</v>
      </c>
      <c r="H16" s="86">
        <v>74</v>
      </c>
      <c r="I16" s="78">
        <v>72</v>
      </c>
      <c r="J16" s="244">
        <v>34</v>
      </c>
      <c r="K16" s="65">
        <v>34</v>
      </c>
    </row>
    <row r="17" spans="1:11" x14ac:dyDescent="0.25">
      <c r="A17" s="338"/>
      <c r="B17" s="351"/>
      <c r="C17" s="327"/>
      <c r="D17" s="22" t="s">
        <v>10</v>
      </c>
      <c r="E17" s="25">
        <v>5</v>
      </c>
      <c r="F17" s="25">
        <v>5.25</v>
      </c>
      <c r="G17" s="25">
        <v>5.35</v>
      </c>
      <c r="H17" s="25">
        <v>5.23</v>
      </c>
      <c r="I17" s="25">
        <v>5.12</v>
      </c>
      <c r="J17" s="245">
        <v>7.1</v>
      </c>
      <c r="K17" s="65"/>
    </row>
    <row r="18" spans="1:11" x14ac:dyDescent="0.25">
      <c r="A18" s="338"/>
      <c r="B18" s="351"/>
      <c r="C18" s="327" t="s">
        <v>1</v>
      </c>
      <c r="D18" s="6" t="s">
        <v>11</v>
      </c>
      <c r="E18" s="25">
        <v>94</v>
      </c>
      <c r="F18" s="85">
        <v>96</v>
      </c>
      <c r="G18" s="85">
        <v>99</v>
      </c>
      <c r="H18" s="79">
        <v>91</v>
      </c>
      <c r="I18" s="79">
        <v>85</v>
      </c>
      <c r="J18" s="249">
        <v>88</v>
      </c>
      <c r="K18" s="65">
        <v>107</v>
      </c>
    </row>
    <row r="19" spans="1:11" x14ac:dyDescent="0.25">
      <c r="A19" s="338"/>
      <c r="B19" s="351"/>
      <c r="C19" s="327"/>
      <c r="D19" s="22" t="s">
        <v>10</v>
      </c>
      <c r="E19" s="25">
        <v>4.08</v>
      </c>
      <c r="F19" s="25">
        <v>3.93</v>
      </c>
      <c r="G19" s="25">
        <v>3.93</v>
      </c>
      <c r="H19" s="25">
        <v>3.93</v>
      </c>
      <c r="I19" s="25">
        <v>4.33</v>
      </c>
      <c r="J19" s="247">
        <v>4.38</v>
      </c>
      <c r="K19" s="65"/>
    </row>
    <row r="20" spans="1:11" x14ac:dyDescent="0.25">
      <c r="A20" s="338"/>
      <c r="B20" s="351"/>
      <c r="C20" s="327" t="s">
        <v>2</v>
      </c>
      <c r="D20" s="6" t="s">
        <v>11</v>
      </c>
      <c r="E20" s="25">
        <v>91</v>
      </c>
      <c r="F20" s="85">
        <v>95</v>
      </c>
      <c r="G20" s="85">
        <v>102</v>
      </c>
      <c r="H20" s="79">
        <v>98</v>
      </c>
      <c r="I20" s="79">
        <v>93</v>
      </c>
      <c r="J20" s="249">
        <v>100</v>
      </c>
      <c r="K20" s="65">
        <v>95</v>
      </c>
    </row>
    <row r="21" spans="1:11" x14ac:dyDescent="0.25">
      <c r="A21" s="338"/>
      <c r="B21" s="351"/>
      <c r="C21" s="327"/>
      <c r="D21" s="22" t="s">
        <v>10</v>
      </c>
      <c r="E21" s="25">
        <v>4.17</v>
      </c>
      <c r="F21" s="25">
        <v>4</v>
      </c>
      <c r="G21" s="25">
        <v>3.85</v>
      </c>
      <c r="H21" s="25">
        <v>3.73</v>
      </c>
      <c r="I21" s="25">
        <v>3.8</v>
      </c>
      <c r="J21" s="247">
        <v>3.78</v>
      </c>
      <c r="K21" s="65"/>
    </row>
    <row r="22" spans="1:11" x14ac:dyDescent="0.25">
      <c r="A22" s="338"/>
      <c r="B22" s="351"/>
      <c r="C22" s="327" t="s">
        <v>5</v>
      </c>
      <c r="D22" s="6" t="s">
        <v>11</v>
      </c>
      <c r="E22" s="25">
        <v>85</v>
      </c>
      <c r="F22" s="79">
        <v>70</v>
      </c>
      <c r="G22" s="79">
        <v>64</v>
      </c>
      <c r="H22" s="79">
        <v>60</v>
      </c>
      <c r="I22" s="79">
        <v>55</v>
      </c>
      <c r="J22" s="249">
        <v>57</v>
      </c>
      <c r="K22" s="65">
        <v>75</v>
      </c>
    </row>
    <row r="23" spans="1:11" x14ac:dyDescent="0.25">
      <c r="A23" s="338"/>
      <c r="B23" s="351"/>
      <c r="C23" s="327"/>
      <c r="D23" s="22" t="s">
        <v>10</v>
      </c>
      <c r="E23" s="25">
        <v>4.4000000000000004</v>
      </c>
      <c r="F23" s="25">
        <v>5.43</v>
      </c>
      <c r="G23" s="25">
        <v>5.8</v>
      </c>
      <c r="H23" s="25">
        <v>5.95</v>
      </c>
      <c r="I23" s="25">
        <v>6.15</v>
      </c>
      <c r="J23" s="247">
        <v>6.1</v>
      </c>
      <c r="K23" s="65"/>
    </row>
    <row r="24" spans="1:11" x14ac:dyDescent="0.25">
      <c r="A24" s="338"/>
      <c r="B24" s="351"/>
      <c r="C24" s="327" t="s">
        <v>8</v>
      </c>
      <c r="D24" s="6" t="s">
        <v>11</v>
      </c>
      <c r="E24" s="25">
        <v>75</v>
      </c>
      <c r="F24" s="79">
        <v>71</v>
      </c>
      <c r="G24" s="85">
        <v>86</v>
      </c>
      <c r="H24" s="79">
        <v>83</v>
      </c>
      <c r="I24" s="79">
        <v>81</v>
      </c>
      <c r="J24" s="249">
        <v>85</v>
      </c>
      <c r="K24" s="65">
        <v>108</v>
      </c>
    </row>
    <row r="25" spans="1:11" x14ac:dyDescent="0.25">
      <c r="A25" s="338"/>
      <c r="B25" s="351"/>
      <c r="C25" s="327"/>
      <c r="D25" s="22" t="s">
        <v>10</v>
      </c>
      <c r="E25" s="23">
        <v>5.25</v>
      </c>
      <c r="F25" s="23">
        <v>5.35</v>
      </c>
      <c r="G25" s="23">
        <v>4.4000000000000004</v>
      </c>
      <c r="H25" s="25">
        <v>4.4000000000000004</v>
      </c>
      <c r="I25" s="25">
        <v>4.55</v>
      </c>
      <c r="J25" s="247">
        <v>4.5</v>
      </c>
      <c r="K25" s="65"/>
    </row>
    <row r="26" spans="1:11" s="38" customFormat="1" x14ac:dyDescent="0.25">
      <c r="A26" s="338"/>
      <c r="B26" s="351"/>
      <c r="C26" s="344" t="s">
        <v>31</v>
      </c>
      <c r="D26" s="6" t="s">
        <v>11</v>
      </c>
      <c r="E26" s="89" t="e">
        <f>(E16*#REF!+E18*#REF!+E20*#REF!+E22*#REF!+E24*#REF!)</f>
        <v>#REF!</v>
      </c>
      <c r="F26" s="75" t="e">
        <f>(F16*#REF!+F18*#REF!+F20*#REF!+F22*#REF!+F24*#REF!)</f>
        <v>#REF!</v>
      </c>
      <c r="G26" s="76" t="e">
        <f>(G16*#REF!+G18*#REF!+G20*#REF!+G22*#REF!+G24*#REF!)</f>
        <v>#REF!</v>
      </c>
      <c r="H26" s="75" t="e">
        <f>(H16*#REF!+H18*#REF!+H20*#REF!+H22*#REF!+H24*#REF!)</f>
        <v>#REF!</v>
      </c>
      <c r="I26" s="75" t="e">
        <f>(I16*#REF!+I18*#REF!+I20*#REF!+I22*#REF!+I24*#REF!)</f>
        <v>#REF!</v>
      </c>
      <c r="J26" s="74" t="e">
        <f>(J16*#REF!+J18*#REF!+J20*#REF!+J22*#REF!+J24*#REF!)</f>
        <v>#REF!</v>
      </c>
      <c r="K26" s="65"/>
    </row>
    <row r="27" spans="1:11" s="9" customFormat="1" x14ac:dyDescent="0.25">
      <c r="A27" s="338"/>
      <c r="B27" s="352"/>
      <c r="C27" s="345"/>
      <c r="D27" s="22" t="s">
        <v>10</v>
      </c>
      <c r="E27" s="87" t="e">
        <f>(E17*#REF!+E19*#REF!+E21*#REF!+E23*#REF!+E25*#REF!)</f>
        <v>#REF!</v>
      </c>
      <c r="F27" s="87" t="e">
        <f>(F17*#REF!+F19*#REF!+F21*#REF!+F23*#REF!+F25*#REF!)</f>
        <v>#REF!</v>
      </c>
      <c r="G27" s="87" t="e">
        <f>(G17*#REF!+G19*#REF!+G21*#REF!+G23*#REF!+G25*#REF!)</f>
        <v>#REF!</v>
      </c>
      <c r="H27" s="87" t="e">
        <f>(H17*#REF!+H19*#REF!+H21*#REF!+H23*#REF!+H25*#REF!)</f>
        <v>#REF!</v>
      </c>
      <c r="I27" s="87" t="e">
        <f>(I17*#REF!+I19*#REF!+I21*#REF!+I23*#REF!+I25*#REF!)</f>
        <v>#REF!</v>
      </c>
      <c r="J27" s="243" t="e">
        <f>(J17*#REF!+J19*#REF!+J21*#REF!+J23*#REF!+J25*#REF!)</f>
        <v>#REF!</v>
      </c>
      <c r="K27" s="65"/>
    </row>
    <row r="28" spans="1:11" ht="15" customHeight="1" x14ac:dyDescent="0.25">
      <c r="A28" s="338"/>
      <c r="B28" s="350" t="s">
        <v>25</v>
      </c>
      <c r="C28" s="346" t="s">
        <v>0</v>
      </c>
      <c r="D28" s="6" t="s">
        <v>11</v>
      </c>
      <c r="E28" s="28">
        <v>40</v>
      </c>
      <c r="F28" s="86">
        <v>55</v>
      </c>
      <c r="G28" s="78">
        <v>48</v>
      </c>
      <c r="H28" s="86">
        <v>56</v>
      </c>
      <c r="I28" s="79">
        <v>47</v>
      </c>
      <c r="J28" s="250">
        <v>43</v>
      </c>
      <c r="K28" s="65">
        <v>34</v>
      </c>
    </row>
    <row r="29" spans="1:11" x14ac:dyDescent="0.25">
      <c r="A29" s="338"/>
      <c r="B29" s="351"/>
      <c r="C29" s="327"/>
      <c r="D29" s="22" t="s">
        <v>10</v>
      </c>
      <c r="E29" s="25">
        <v>6.5</v>
      </c>
      <c r="F29" s="25">
        <v>5.93</v>
      </c>
      <c r="G29" s="25">
        <v>6.07</v>
      </c>
      <c r="H29" s="25">
        <v>5.89</v>
      </c>
      <c r="I29" s="25">
        <v>6.04</v>
      </c>
      <c r="J29" s="245">
        <v>6.29</v>
      </c>
      <c r="K29" s="65"/>
    </row>
    <row r="30" spans="1:11" x14ac:dyDescent="0.25">
      <c r="A30" s="338"/>
      <c r="B30" s="351"/>
      <c r="C30" s="327" t="s">
        <v>1</v>
      </c>
      <c r="D30" s="6" t="s">
        <v>11</v>
      </c>
      <c r="E30" s="25">
        <v>83</v>
      </c>
      <c r="F30" s="80">
        <v>87</v>
      </c>
      <c r="G30" s="80">
        <v>90</v>
      </c>
      <c r="H30" s="70">
        <v>90</v>
      </c>
      <c r="I30" s="79">
        <v>77</v>
      </c>
      <c r="J30" s="250">
        <v>74</v>
      </c>
      <c r="K30" s="65">
        <v>80</v>
      </c>
    </row>
    <row r="31" spans="1:11" x14ac:dyDescent="0.25">
      <c r="A31" s="338"/>
      <c r="B31" s="351"/>
      <c r="C31" s="327"/>
      <c r="D31" s="22" t="s">
        <v>10</v>
      </c>
      <c r="E31" s="25">
        <v>4.96</v>
      </c>
      <c r="F31" s="25">
        <v>4.79</v>
      </c>
      <c r="G31" s="25">
        <v>4.68</v>
      </c>
      <c r="H31" s="25">
        <v>4.6100000000000003</v>
      </c>
      <c r="I31" s="25">
        <v>5.1100000000000003</v>
      </c>
      <c r="J31" s="247">
        <v>5.39</v>
      </c>
      <c r="K31" s="65"/>
    </row>
    <row r="32" spans="1:11" x14ac:dyDescent="0.25">
      <c r="A32" s="338"/>
      <c r="B32" s="351"/>
      <c r="C32" s="327" t="s">
        <v>2</v>
      </c>
      <c r="D32" s="6" t="s">
        <v>11</v>
      </c>
      <c r="E32" s="25">
        <v>46</v>
      </c>
      <c r="F32" s="85">
        <v>48</v>
      </c>
      <c r="G32" s="79">
        <v>47</v>
      </c>
      <c r="H32" s="70">
        <v>47</v>
      </c>
      <c r="I32" s="80">
        <v>64</v>
      </c>
      <c r="J32" s="250">
        <v>54</v>
      </c>
      <c r="K32" s="65">
        <v>39</v>
      </c>
    </row>
    <row r="33" spans="1:11" x14ac:dyDescent="0.25">
      <c r="A33" s="338"/>
      <c r="B33" s="351"/>
      <c r="C33" s="327"/>
      <c r="D33" s="22" t="s">
        <v>10</v>
      </c>
      <c r="E33" s="25">
        <v>6.32</v>
      </c>
      <c r="F33" s="25">
        <v>6.25</v>
      </c>
      <c r="G33" s="25">
        <v>6.25</v>
      </c>
      <c r="H33" s="25">
        <v>6.04</v>
      </c>
      <c r="I33" s="25">
        <v>5.61</v>
      </c>
      <c r="J33" s="247">
        <v>6.04</v>
      </c>
      <c r="K33" s="65"/>
    </row>
    <row r="34" spans="1:11" x14ac:dyDescent="0.25">
      <c r="A34" s="338"/>
      <c r="B34" s="351"/>
      <c r="C34" s="327" t="s">
        <v>5</v>
      </c>
      <c r="D34" s="6" t="s">
        <v>11</v>
      </c>
      <c r="E34" s="25">
        <v>65</v>
      </c>
      <c r="F34" s="80">
        <v>73</v>
      </c>
      <c r="G34" s="79">
        <v>70</v>
      </c>
      <c r="H34" s="79">
        <v>68</v>
      </c>
      <c r="I34" s="79">
        <v>63</v>
      </c>
      <c r="J34" s="249">
        <v>66</v>
      </c>
      <c r="K34" s="65">
        <v>66</v>
      </c>
    </row>
    <row r="35" spans="1:11" x14ac:dyDescent="0.25">
      <c r="A35" s="338"/>
      <c r="B35" s="351"/>
      <c r="C35" s="327"/>
      <c r="D35" s="22" t="s">
        <v>10</v>
      </c>
      <c r="E35" s="25">
        <v>5.54</v>
      </c>
      <c r="F35" s="25">
        <v>5.21</v>
      </c>
      <c r="G35" s="25">
        <v>5.43</v>
      </c>
      <c r="H35" s="25">
        <v>5.46</v>
      </c>
      <c r="I35" s="25">
        <v>5.64</v>
      </c>
      <c r="J35" s="247">
        <v>5.64</v>
      </c>
      <c r="K35" s="65"/>
    </row>
    <row r="36" spans="1:11" x14ac:dyDescent="0.25">
      <c r="A36" s="338"/>
      <c r="B36" s="351"/>
      <c r="C36" s="327" t="s">
        <v>8</v>
      </c>
      <c r="D36" s="6" t="s">
        <v>11</v>
      </c>
      <c r="E36" s="25">
        <v>54</v>
      </c>
      <c r="F36" s="79">
        <v>52</v>
      </c>
      <c r="G36" s="79">
        <v>48</v>
      </c>
      <c r="H36" s="80">
        <v>65</v>
      </c>
      <c r="I36" s="79">
        <v>45</v>
      </c>
      <c r="J36" s="249">
        <v>50</v>
      </c>
      <c r="K36" s="65">
        <v>83</v>
      </c>
    </row>
    <row r="37" spans="1:11" x14ac:dyDescent="0.25">
      <c r="A37" s="338"/>
      <c r="B37" s="351"/>
      <c r="C37" s="327"/>
      <c r="D37" s="22" t="s">
        <v>10</v>
      </c>
      <c r="E37" s="25">
        <v>6.14</v>
      </c>
      <c r="F37" s="25">
        <v>6.11</v>
      </c>
      <c r="G37" s="25">
        <v>6.07</v>
      </c>
      <c r="H37" s="25">
        <v>5.71</v>
      </c>
      <c r="I37" s="25">
        <v>6.07</v>
      </c>
      <c r="J37" s="247">
        <v>6.11</v>
      </c>
      <c r="K37" s="65"/>
    </row>
    <row r="38" spans="1:11" s="38" customFormat="1" x14ac:dyDescent="0.25">
      <c r="A38" s="338"/>
      <c r="B38" s="351"/>
      <c r="C38" s="344" t="s">
        <v>31</v>
      </c>
      <c r="D38" s="6" t="s">
        <v>11</v>
      </c>
      <c r="E38" s="32" t="e">
        <f>(E28*#REF!+E30*#REF!+E32*#REF!+E34*#REF!+E36*#REF!)</f>
        <v>#REF!</v>
      </c>
      <c r="F38" s="75" t="e">
        <f>(F28*#REF!+F30*#REF!+F32*#REF!+F34*#REF!+F36*#REF!)</f>
        <v>#REF!</v>
      </c>
      <c r="G38" s="75" t="e">
        <f>(G28*#REF!+G30*#REF!+G32*#REF!+G34*#REF!+G36*#REF!)</f>
        <v>#REF!</v>
      </c>
      <c r="H38" s="76" t="e">
        <f>(H28*#REF!+H30*#REF!+H32*#REF!+H34*#REF!+H36*#REF!)</f>
        <v>#REF!</v>
      </c>
      <c r="I38" s="75" t="e">
        <f>(I28*#REF!+I30*#REF!+I32*#REF!+I34*#REF!+I36*#REF!)</f>
        <v>#REF!</v>
      </c>
      <c r="J38" s="74" t="e">
        <f>(J28*#REF!+J30*#REF!+J32*#REF!+J34*#REF!+J36*#REF!)</f>
        <v>#REF!</v>
      </c>
      <c r="K38" s="65"/>
    </row>
    <row r="39" spans="1:11" s="9" customFormat="1" x14ac:dyDescent="0.25">
      <c r="A39" s="338"/>
      <c r="B39" s="352"/>
      <c r="C39" s="345"/>
      <c r="D39" s="22" t="s">
        <v>10</v>
      </c>
      <c r="E39" s="87" t="e">
        <f>(E29*#REF!+E31*#REF!+E33*#REF!+E35*#REF!+E37*#REF!)</f>
        <v>#REF!</v>
      </c>
      <c r="F39" s="87" t="e">
        <f>(F29*#REF!+F31*#REF!+F33*#REF!+F35*#REF!+F37*#REF!)</f>
        <v>#REF!</v>
      </c>
      <c r="G39" s="87" t="e">
        <f>(G29*#REF!+G31*#REF!+G33*#REF!+G35*#REF!+G37*#REF!)</f>
        <v>#REF!</v>
      </c>
      <c r="H39" s="87" t="e">
        <f>(H29*#REF!+H31*#REF!+H33*#REF!+H35*#REF!+H37*#REF!)</f>
        <v>#REF!</v>
      </c>
      <c r="I39" s="87" t="e">
        <f>(I29*#REF!+I31*#REF!+I33*#REF!+I35*#REF!+I37*#REF!)</f>
        <v>#REF!</v>
      </c>
      <c r="J39" s="243" t="e">
        <f>(J29*#REF!+J31*#REF!+J33*#REF!+J35*#REF!+J37*#REF!)</f>
        <v>#REF!</v>
      </c>
      <c r="K39" s="65"/>
    </row>
    <row r="40" spans="1:11" x14ac:dyDescent="0.25">
      <c r="A40" s="338"/>
      <c r="B40" s="353" t="s">
        <v>26</v>
      </c>
      <c r="C40" s="327" t="s">
        <v>0</v>
      </c>
      <c r="D40" s="6" t="s">
        <v>11</v>
      </c>
      <c r="E40" s="90">
        <v>85</v>
      </c>
      <c r="F40" s="91">
        <v>74</v>
      </c>
      <c r="G40" s="91">
        <v>69</v>
      </c>
      <c r="H40" s="92">
        <v>84</v>
      </c>
      <c r="I40" s="92">
        <v>85</v>
      </c>
      <c r="J40" s="250">
        <v>55</v>
      </c>
      <c r="K40" s="65">
        <v>53</v>
      </c>
    </row>
    <row r="41" spans="1:11" x14ac:dyDescent="0.25">
      <c r="A41" s="338"/>
      <c r="B41" s="353"/>
      <c r="C41" s="327"/>
      <c r="D41" s="3" t="s">
        <v>10</v>
      </c>
      <c r="E41" s="90">
        <v>4.3600000000000003</v>
      </c>
      <c r="F41" s="90">
        <v>4.7</v>
      </c>
      <c r="G41" s="90">
        <v>4.84</v>
      </c>
      <c r="H41" s="90">
        <v>4.29</v>
      </c>
      <c r="I41" s="90">
        <v>4.25</v>
      </c>
      <c r="J41" s="246">
        <v>5.32</v>
      </c>
      <c r="K41" s="65"/>
    </row>
    <row r="42" spans="1:11" x14ac:dyDescent="0.25">
      <c r="A42" s="338"/>
      <c r="B42" s="353"/>
      <c r="C42" s="327" t="s">
        <v>1</v>
      </c>
      <c r="D42" s="6" t="s">
        <v>11</v>
      </c>
      <c r="E42" s="90">
        <v>110</v>
      </c>
      <c r="F42" s="92">
        <v>116</v>
      </c>
      <c r="G42" s="92">
        <v>119</v>
      </c>
      <c r="H42" s="93">
        <v>116</v>
      </c>
      <c r="I42" s="93">
        <v>105</v>
      </c>
      <c r="J42" s="251">
        <v>105</v>
      </c>
      <c r="K42" s="64">
        <v>127</v>
      </c>
    </row>
    <row r="43" spans="1:11" x14ac:dyDescent="0.25">
      <c r="A43" s="338"/>
      <c r="B43" s="353"/>
      <c r="C43" s="327"/>
      <c r="D43" s="3" t="s">
        <v>10</v>
      </c>
      <c r="E43" s="90">
        <v>3.26</v>
      </c>
      <c r="F43" s="90">
        <v>2.77</v>
      </c>
      <c r="G43" s="90">
        <v>2.75</v>
      </c>
      <c r="H43" s="90">
        <v>2.98</v>
      </c>
      <c r="I43" s="90">
        <v>3.52</v>
      </c>
      <c r="J43" s="247">
        <v>3.71</v>
      </c>
      <c r="K43" s="64"/>
    </row>
    <row r="44" spans="1:11" x14ac:dyDescent="0.25">
      <c r="A44" s="338"/>
      <c r="B44" s="353"/>
      <c r="C44" s="327" t="s">
        <v>2</v>
      </c>
      <c r="D44" s="6" t="s">
        <v>11</v>
      </c>
      <c r="E44" s="90">
        <v>72</v>
      </c>
      <c r="F44" s="92">
        <v>75</v>
      </c>
      <c r="G44" s="71">
        <v>75</v>
      </c>
      <c r="H44" s="92">
        <v>87</v>
      </c>
      <c r="I44" s="93">
        <v>81</v>
      </c>
      <c r="J44" s="250">
        <v>80</v>
      </c>
      <c r="K44" s="64">
        <v>77</v>
      </c>
    </row>
    <row r="45" spans="1:11" x14ac:dyDescent="0.25">
      <c r="A45" s="338"/>
      <c r="B45" s="353"/>
      <c r="C45" s="327"/>
      <c r="D45" s="2" t="s">
        <v>10</v>
      </c>
      <c r="E45" s="90">
        <v>4.7</v>
      </c>
      <c r="F45" s="90">
        <v>4.6900000000000004</v>
      </c>
      <c r="G45" s="90">
        <v>4.67</v>
      </c>
      <c r="H45" s="90">
        <v>4.25</v>
      </c>
      <c r="I45" s="90">
        <v>4.41</v>
      </c>
      <c r="J45" s="247">
        <v>4.5599999999999996</v>
      </c>
      <c r="K45" s="64"/>
    </row>
    <row r="46" spans="1:11" x14ac:dyDescent="0.25">
      <c r="A46" s="338"/>
      <c r="B46" s="353"/>
      <c r="C46" s="327" t="s">
        <v>5</v>
      </c>
      <c r="D46" s="6" t="s">
        <v>11</v>
      </c>
      <c r="E46" s="90">
        <v>91</v>
      </c>
      <c r="F46" s="93">
        <v>70</v>
      </c>
      <c r="G46" s="92">
        <v>74</v>
      </c>
      <c r="H46" s="93">
        <v>71</v>
      </c>
      <c r="I46" s="92">
        <v>73</v>
      </c>
      <c r="J46" s="249">
        <v>80</v>
      </c>
      <c r="K46" s="64">
        <v>92</v>
      </c>
    </row>
    <row r="47" spans="1:11" x14ac:dyDescent="0.25">
      <c r="A47" s="338"/>
      <c r="B47" s="353"/>
      <c r="C47" s="327"/>
      <c r="D47" s="3" t="s">
        <v>10</v>
      </c>
      <c r="E47" s="90">
        <v>4.17</v>
      </c>
      <c r="F47" s="90">
        <v>4.8499999999999996</v>
      </c>
      <c r="G47" s="90">
        <v>4.6900000000000004</v>
      </c>
      <c r="H47" s="90">
        <v>4.78</v>
      </c>
      <c r="I47" s="90">
        <v>4.7300000000000004</v>
      </c>
      <c r="J47" s="247">
        <v>4.5599999999999996</v>
      </c>
      <c r="K47" s="64"/>
    </row>
    <row r="48" spans="1:11" x14ac:dyDescent="0.25">
      <c r="A48" s="338"/>
      <c r="B48" s="353"/>
      <c r="C48" s="327" t="s">
        <v>8</v>
      </c>
      <c r="D48" s="6" t="s">
        <v>11</v>
      </c>
      <c r="E48" s="25">
        <v>107</v>
      </c>
      <c r="F48" s="79">
        <v>99</v>
      </c>
      <c r="G48" s="80">
        <v>104</v>
      </c>
      <c r="H48" s="94">
        <v>114</v>
      </c>
      <c r="I48" s="93">
        <v>105</v>
      </c>
      <c r="J48" s="249">
        <v>114</v>
      </c>
      <c r="K48" s="64">
        <v>123</v>
      </c>
    </row>
    <row r="49" spans="1:11" x14ac:dyDescent="0.25">
      <c r="A49" s="338"/>
      <c r="B49" s="353"/>
      <c r="C49" s="327"/>
      <c r="D49" s="3" t="s">
        <v>10</v>
      </c>
      <c r="E49" s="25">
        <v>3.41</v>
      </c>
      <c r="F49" s="25">
        <v>3.96</v>
      </c>
      <c r="G49" s="25">
        <v>3.9</v>
      </c>
      <c r="H49" s="25">
        <v>3.17</v>
      </c>
      <c r="I49" s="90">
        <v>3.52</v>
      </c>
      <c r="J49" s="247">
        <v>3.47</v>
      </c>
      <c r="K49" s="64"/>
    </row>
    <row r="50" spans="1:11" s="38" customFormat="1" x14ac:dyDescent="0.25">
      <c r="A50" s="338"/>
      <c r="B50" s="353"/>
      <c r="C50" s="344" t="s">
        <v>31</v>
      </c>
      <c r="D50" s="6" t="s">
        <v>11</v>
      </c>
      <c r="E50" s="32" t="e">
        <f>(E40*#REF!+E42*#REF!+E44*#REF!+E46*#REF!+E48*#REF!)</f>
        <v>#REF!</v>
      </c>
      <c r="F50" s="75" t="e">
        <f>(F40*#REF!+F42*#REF!+F44*#REF!+F46*#REF!+F48*#REF!)</f>
        <v>#REF!</v>
      </c>
      <c r="G50" s="74" t="e">
        <f>(G40*#REF!+G42*#REF!+G44*#REF!+G46*#REF!+G48*#REF!)</f>
        <v>#REF!</v>
      </c>
      <c r="H50" s="74" t="e">
        <f>(H40*#REF!+H42*#REF!+H44*#REF!+H46*#REF!+H48*#REF!)</f>
        <v>#REF!</v>
      </c>
      <c r="I50" s="75" t="e">
        <f>(I40*#REF!+I42*#REF!+I44*#REF!+I46*#REF!+I48*#REF!)</f>
        <v>#REF!</v>
      </c>
      <c r="J50" s="74" t="e">
        <f>(J40*#REF!+J42*#REF!+J44*#REF!+J46*#REF!+J48*#REF!)</f>
        <v>#REF!</v>
      </c>
      <c r="K50" s="64"/>
    </row>
    <row r="51" spans="1:11" s="9" customFormat="1" x14ac:dyDescent="0.25">
      <c r="A51" s="339"/>
      <c r="B51" s="354"/>
      <c r="C51" s="345"/>
      <c r="D51" s="1" t="s">
        <v>10</v>
      </c>
      <c r="E51" s="87" t="e">
        <f>(E41*#REF!+E43*#REF!+E45*#REF!+E47*#REF!+E49*#REF!)</f>
        <v>#REF!</v>
      </c>
      <c r="F51" s="87" t="e">
        <f>(F41*#REF!+F43*#REF!+F45*#REF!+F47*#REF!+F49*#REF!)</f>
        <v>#REF!</v>
      </c>
      <c r="G51" s="87" t="e">
        <f>(G41*#REF!+G43*#REF!+G45*#REF!+G47*#REF!+G49*#REF!)</f>
        <v>#REF!</v>
      </c>
      <c r="H51" s="87" t="e">
        <f>(H41*#REF!+H43*#REF!+H45*#REF!+H47*#REF!+H49*#REF!)</f>
        <v>#REF!</v>
      </c>
      <c r="I51" s="87" t="e">
        <f>(I41*#REF!+I43*#REF!+I45*#REF!+I47*#REF!+I49*#REF!)</f>
        <v>#REF!</v>
      </c>
      <c r="J51" s="243" t="e">
        <f>(J41*#REF!+J43*#REF!+J45*#REF!+J47*#REF!+J49*#REF!)</f>
        <v>#REF!</v>
      </c>
      <c r="K51" s="64"/>
    </row>
    <row r="53" spans="1:11" ht="54" customHeight="1" x14ac:dyDescent="0.25">
      <c r="A53" s="347" t="s">
        <v>37</v>
      </c>
      <c r="B53" s="348"/>
      <c r="C53" s="348"/>
      <c r="D53" s="348"/>
      <c r="E53" s="348"/>
      <c r="F53" s="348"/>
      <c r="G53" s="348"/>
      <c r="H53" s="348"/>
      <c r="I53" s="17"/>
    </row>
  </sheetData>
  <mergeCells count="31">
    <mergeCell ref="A53:H53"/>
    <mergeCell ref="B4:B14"/>
    <mergeCell ref="B16:B27"/>
    <mergeCell ref="C22:C23"/>
    <mergeCell ref="C24:C25"/>
    <mergeCell ref="C28:C29"/>
    <mergeCell ref="C4:C5"/>
    <mergeCell ref="C6:C7"/>
    <mergeCell ref="C8:C9"/>
    <mergeCell ref="C10:C11"/>
    <mergeCell ref="C12:C13"/>
    <mergeCell ref="B28:B39"/>
    <mergeCell ref="A4:A51"/>
    <mergeCell ref="B40:B51"/>
    <mergeCell ref="C44:C45"/>
    <mergeCell ref="C46:C47"/>
    <mergeCell ref="C50:C51"/>
    <mergeCell ref="C16:C17"/>
    <mergeCell ref="C18:C19"/>
    <mergeCell ref="C20:C21"/>
    <mergeCell ref="E1:H1"/>
    <mergeCell ref="C48:C49"/>
    <mergeCell ref="C30:C31"/>
    <mergeCell ref="C32:C33"/>
    <mergeCell ref="C34:C35"/>
    <mergeCell ref="C36:C37"/>
    <mergeCell ref="C40:C41"/>
    <mergeCell ref="C42:C43"/>
    <mergeCell ref="C26:C27"/>
    <mergeCell ref="C14:C15"/>
    <mergeCell ref="C38:C39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0000"/>
  </sheetPr>
  <dimension ref="A1:Q11"/>
  <sheetViews>
    <sheetView zoomScale="90" zoomScaleNormal="90" zoomScalePageLayoutView="90" workbookViewId="0">
      <selection activeCell="R5" sqref="B5:R5"/>
    </sheetView>
  </sheetViews>
  <sheetFormatPr defaultColWidth="8.85546875" defaultRowHeight="15" x14ac:dyDescent="0.25"/>
  <cols>
    <col min="1" max="1" width="39.7109375" style="38" customWidth="1"/>
    <col min="2" max="2" width="23.140625" bestFit="1" customWidth="1"/>
  </cols>
  <sheetData>
    <row r="1" spans="1:17" s="9" customFormat="1" x14ac:dyDescent="0.25">
      <c r="A1" s="38"/>
      <c r="B1" s="38"/>
      <c r="C1" s="355" t="s">
        <v>40</v>
      </c>
      <c r="D1" s="355"/>
      <c r="E1" s="355"/>
      <c r="F1" s="355"/>
      <c r="G1" s="355"/>
      <c r="H1" s="355"/>
      <c r="I1" s="355"/>
      <c r="J1" s="355"/>
    </row>
    <row r="2" spans="1:17" s="9" customFormat="1" x14ac:dyDescent="0.25">
      <c r="A2" s="38"/>
      <c r="B2" s="38"/>
      <c r="C2" s="321"/>
      <c r="D2" s="321"/>
      <c r="E2" s="321"/>
      <c r="F2" s="321"/>
      <c r="G2" s="321"/>
      <c r="H2" s="321"/>
      <c r="I2" s="321"/>
      <c r="J2" s="38"/>
    </row>
    <row r="3" spans="1:17" x14ac:dyDescent="0.25">
      <c r="B3" s="278"/>
      <c r="C3" s="288">
        <v>2010</v>
      </c>
      <c r="D3" s="288">
        <v>2011</v>
      </c>
      <c r="E3" s="289">
        <v>2012</v>
      </c>
      <c r="F3" s="289">
        <v>2013</v>
      </c>
      <c r="G3" s="289">
        <v>2014</v>
      </c>
      <c r="H3" s="290">
        <v>2015</v>
      </c>
      <c r="I3" s="290">
        <v>2016</v>
      </c>
      <c r="J3" s="290">
        <v>2017</v>
      </c>
      <c r="K3" s="290">
        <v>2018</v>
      </c>
      <c r="L3" s="290">
        <v>2019</v>
      </c>
      <c r="M3" s="290">
        <v>2020</v>
      </c>
      <c r="N3" s="290">
        <v>2021</v>
      </c>
      <c r="O3" s="290">
        <v>2022</v>
      </c>
      <c r="P3" s="290">
        <v>2023</v>
      </c>
      <c r="Q3" s="290">
        <v>2024</v>
      </c>
    </row>
    <row r="4" spans="1:17" x14ac:dyDescent="0.25">
      <c r="B4" s="291" t="s">
        <v>12</v>
      </c>
      <c r="C4" s="292">
        <v>153</v>
      </c>
      <c r="D4" s="292">
        <v>153</v>
      </c>
      <c r="E4" s="292">
        <v>153</v>
      </c>
      <c r="F4" s="292">
        <v>153</v>
      </c>
      <c r="G4" s="292">
        <v>153</v>
      </c>
      <c r="H4" s="293">
        <v>157</v>
      </c>
      <c r="I4" s="294">
        <v>159</v>
      </c>
      <c r="J4" s="294">
        <v>159</v>
      </c>
      <c r="K4" s="294">
        <v>162</v>
      </c>
      <c r="L4" s="294">
        <v>162</v>
      </c>
      <c r="M4" s="294">
        <v>162</v>
      </c>
      <c r="N4" s="303">
        <v>165</v>
      </c>
      <c r="O4" s="309" t="s">
        <v>55</v>
      </c>
      <c r="P4" s="303">
        <v>165</v>
      </c>
      <c r="Q4" s="309" t="s">
        <v>55</v>
      </c>
    </row>
    <row r="5" spans="1:17" ht="15" customHeight="1" x14ac:dyDescent="0.25">
      <c r="A5" s="337" t="s">
        <v>18</v>
      </c>
      <c r="B5" s="18" t="s">
        <v>0</v>
      </c>
      <c r="C5" s="233">
        <v>22</v>
      </c>
      <c r="D5" s="233">
        <v>18</v>
      </c>
      <c r="E5" s="248">
        <v>24</v>
      </c>
      <c r="F5" s="248">
        <v>15</v>
      </c>
      <c r="G5" s="248">
        <v>14</v>
      </c>
      <c r="H5" s="235">
        <v>13</v>
      </c>
      <c r="I5" s="234">
        <v>23</v>
      </c>
      <c r="J5" s="234">
        <v>29</v>
      </c>
      <c r="K5" s="274">
        <v>29</v>
      </c>
      <c r="L5" s="235">
        <v>27</v>
      </c>
      <c r="M5" s="295">
        <v>18</v>
      </c>
      <c r="N5" s="235">
        <v>15</v>
      </c>
      <c r="O5" s="310" t="s">
        <v>55</v>
      </c>
      <c r="P5" s="305">
        <v>39</v>
      </c>
      <c r="Q5" s="310" t="s">
        <v>55</v>
      </c>
    </row>
    <row r="6" spans="1:17" ht="15" customHeight="1" x14ac:dyDescent="0.25">
      <c r="A6" s="338"/>
      <c r="B6" s="19" t="s">
        <v>1</v>
      </c>
      <c r="C6" s="283" t="s">
        <v>4</v>
      </c>
      <c r="D6" s="283" t="s">
        <v>4</v>
      </c>
      <c r="E6" s="296" t="s">
        <v>4</v>
      </c>
      <c r="F6" s="296" t="s">
        <v>4</v>
      </c>
      <c r="G6" s="296" t="s">
        <v>4</v>
      </c>
      <c r="H6" s="296" t="s">
        <v>4</v>
      </c>
      <c r="I6" s="283" t="s">
        <v>4</v>
      </c>
      <c r="J6" s="283" t="s">
        <v>4</v>
      </c>
      <c r="K6" s="248">
        <v>123</v>
      </c>
      <c r="L6" s="235">
        <v>99</v>
      </c>
      <c r="M6" s="297">
        <v>114</v>
      </c>
      <c r="N6" s="235">
        <v>88</v>
      </c>
      <c r="O6" s="311" t="s">
        <v>55</v>
      </c>
      <c r="P6" s="39">
        <v>113</v>
      </c>
      <c r="Q6" s="311" t="s">
        <v>55</v>
      </c>
    </row>
    <row r="7" spans="1:17" ht="15" customHeight="1" x14ac:dyDescent="0.25">
      <c r="A7" s="338"/>
      <c r="B7" s="19" t="s">
        <v>2</v>
      </c>
      <c r="C7" s="248">
        <v>63</v>
      </c>
      <c r="D7" s="233">
        <v>60</v>
      </c>
      <c r="E7" s="248">
        <v>71</v>
      </c>
      <c r="F7" s="248">
        <v>71</v>
      </c>
      <c r="G7" s="248">
        <v>61</v>
      </c>
      <c r="H7" s="275">
        <v>65</v>
      </c>
      <c r="I7" s="235">
        <v>64</v>
      </c>
      <c r="J7" s="275">
        <v>66</v>
      </c>
      <c r="K7" s="275">
        <v>69</v>
      </c>
      <c r="L7" s="235">
        <v>68</v>
      </c>
      <c r="M7" s="297">
        <v>73</v>
      </c>
      <c r="N7" s="235">
        <v>55</v>
      </c>
      <c r="O7" s="311" t="s">
        <v>55</v>
      </c>
      <c r="P7" s="39">
        <v>94</v>
      </c>
      <c r="Q7" s="311" t="s">
        <v>55</v>
      </c>
    </row>
    <row r="8" spans="1:17" x14ac:dyDescent="0.25">
      <c r="A8" s="338"/>
      <c r="B8" s="19" t="s">
        <v>5</v>
      </c>
      <c r="C8" s="248">
        <v>72</v>
      </c>
      <c r="D8" s="248">
        <v>68</v>
      </c>
      <c r="E8" s="248">
        <v>94</v>
      </c>
      <c r="F8" s="248">
        <v>96</v>
      </c>
      <c r="G8" s="248">
        <v>88</v>
      </c>
      <c r="H8" s="275">
        <v>90</v>
      </c>
      <c r="I8" s="235">
        <v>80</v>
      </c>
      <c r="J8" s="274">
        <v>80</v>
      </c>
      <c r="K8" s="235">
        <v>77</v>
      </c>
      <c r="L8" s="277">
        <v>77</v>
      </c>
      <c r="M8" s="297">
        <v>78</v>
      </c>
      <c r="N8" s="235">
        <v>77</v>
      </c>
      <c r="O8" s="311" t="s">
        <v>55</v>
      </c>
      <c r="P8" s="39">
        <v>65</v>
      </c>
      <c r="Q8" s="311" t="s">
        <v>55</v>
      </c>
    </row>
    <row r="9" spans="1:17" ht="15" customHeight="1" x14ac:dyDescent="0.25">
      <c r="A9" s="338"/>
      <c r="B9" s="19" t="s">
        <v>8</v>
      </c>
      <c r="C9" s="233">
        <v>88</v>
      </c>
      <c r="D9" s="233">
        <v>95</v>
      </c>
      <c r="E9" s="248">
        <v>98</v>
      </c>
      <c r="F9" s="248">
        <v>102</v>
      </c>
      <c r="G9" s="248">
        <v>91</v>
      </c>
      <c r="H9" s="234">
        <v>101</v>
      </c>
      <c r="I9" s="274">
        <v>101</v>
      </c>
      <c r="J9" s="235">
        <v>100</v>
      </c>
      <c r="K9" s="235">
        <v>87</v>
      </c>
      <c r="L9" s="235">
        <v>85</v>
      </c>
      <c r="M9" s="297">
        <v>89</v>
      </c>
      <c r="N9" s="234">
        <v>100</v>
      </c>
      <c r="O9" s="310" t="s">
        <v>55</v>
      </c>
      <c r="P9" s="305">
        <v>105</v>
      </c>
      <c r="Q9" s="310" t="s">
        <v>55</v>
      </c>
    </row>
    <row r="10" spans="1:17" s="9" customFormat="1" ht="15" customHeight="1" x14ac:dyDescent="0.25">
      <c r="A10" s="339"/>
      <c r="B10" s="298" t="s">
        <v>31</v>
      </c>
      <c r="C10" s="299" t="e">
        <f>C5*#REF!+'EFW (Fraser)'!C7*#REF!+'EFW (Fraser)'!C8*#REF!+'EFW (Fraser)'!C9*#REF!</f>
        <v>#REF!</v>
      </c>
      <c r="D10" s="299" t="e">
        <f>D5*#REF!+'EFW (Fraser)'!D7*#REF!+'EFW (Fraser)'!D8*#REF!+'EFW (Fraser)'!D9*#REF!</f>
        <v>#REF!</v>
      </c>
      <c r="E10" s="299" t="e">
        <f>E5*#REF!+'EFW (Fraser)'!E7*#REF!+'EFW (Fraser)'!E8*#REF!+'EFW (Fraser)'!E9*#REF!</f>
        <v>#REF!</v>
      </c>
      <c r="F10" s="299" t="e">
        <f>F5*#REF!+'EFW (Fraser)'!F7*#REF!+'EFW (Fraser)'!F8*#REF!+'EFW (Fraser)'!F9*#REF!</f>
        <v>#REF!</v>
      </c>
      <c r="G10" s="299" t="e">
        <f>G5*#REF!+'EFW (Fraser)'!G7*#REF!+'EFW (Fraser)'!G8*#REF!+'EFW (Fraser)'!G9*#REF!</f>
        <v>#REF!</v>
      </c>
      <c r="H10" s="287" t="e">
        <f>H5*#REF!+'EFW (Fraser)'!H7*#REF!+'EFW (Fraser)'!H8*#REF!+'EFW (Fraser)'!H9*#REF!</f>
        <v>#REF!</v>
      </c>
      <c r="I10" s="300" t="e">
        <f>I5*#REF!+'EFW (Fraser)'!I7*#REF!+'EFW (Fraser)'!I8*#REF!+'EFW (Fraser)'!I9*#REF!</f>
        <v>#REF!</v>
      </c>
      <c r="J10" s="268" t="e">
        <f>J5*#REF!+'EFW (Fraser)'!J7*#REF!+'EFW (Fraser)'!J8*#REF!+'EFW (Fraser)'!J9*#REF!</f>
        <v>#REF!</v>
      </c>
      <c r="K10" s="268" t="e">
        <f>K5*#REF!+'EFW (Fraser)'!K6*#REF!+'EFW (Fraser)'!K7*#REF!+'EFW (Fraser)'!K8*#REF!+'EFW (Fraser)'!K9*#REF!</f>
        <v>#REF!</v>
      </c>
      <c r="L10" s="268" t="e">
        <f>L5*#REF!+'EFW (Fraser)'!L6*#REF!+'EFW (Fraser)'!L7*#REF!+'EFW (Fraser)'!L8*#REF!+'EFW (Fraser)'!L9*#REF!</f>
        <v>#REF!</v>
      </c>
      <c r="M10" s="271" t="e">
        <f>M5*#REF!+'EFW (Fraser)'!M6*#REF!+'EFW (Fraser)'!M7*#REF!+'EFW (Fraser)'!M8*#REF!+'EFW (Fraser)'!M9*#REF!</f>
        <v>#REF!</v>
      </c>
      <c r="N10" s="287" t="e">
        <f>N5*#REF!+'EFW (Fraser)'!N6*#REF!+'EFW (Fraser)'!N7*#REF!+'EFW (Fraser)'!N8*#REF!+'EFW (Fraser)'!N9*#REF!</f>
        <v>#REF!</v>
      </c>
      <c r="O10" s="311" t="s">
        <v>55</v>
      </c>
      <c r="P10" s="39"/>
      <c r="Q10" s="311" t="s">
        <v>55</v>
      </c>
    </row>
    <row r="11" spans="1:17" ht="15" customHeight="1" x14ac:dyDescent="0.25"/>
  </sheetData>
  <mergeCells count="3">
    <mergeCell ref="C2:I2"/>
    <mergeCell ref="A5:A10"/>
    <mergeCell ref="C1:J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0000"/>
  </sheetPr>
  <dimension ref="A1:Q15"/>
  <sheetViews>
    <sheetView zoomScaleNormal="100" zoomScalePageLayoutView="90" workbookViewId="0">
      <selection activeCell="B35" sqref="B35"/>
    </sheetView>
  </sheetViews>
  <sheetFormatPr defaultColWidth="8.85546875" defaultRowHeight="15" x14ac:dyDescent="0.25"/>
  <cols>
    <col min="1" max="1" width="28.28515625" customWidth="1"/>
    <col min="2" max="2" width="41.28515625" customWidth="1"/>
    <col min="3" max="3" width="27.85546875" bestFit="1" customWidth="1"/>
    <col min="11" max="14" width="8.85546875" style="38"/>
  </cols>
  <sheetData>
    <row r="1" spans="1:17" s="9" customFormat="1" x14ac:dyDescent="0.25">
      <c r="D1" s="321" t="s">
        <v>32</v>
      </c>
      <c r="E1" s="321"/>
      <c r="F1" s="321"/>
      <c r="G1" s="321"/>
      <c r="H1" s="321"/>
      <c r="I1" s="321"/>
      <c r="J1" s="321"/>
      <c r="K1" s="321"/>
      <c r="L1" s="321"/>
      <c r="M1" s="43"/>
      <c r="N1" s="43"/>
    </row>
    <row r="2" spans="1:17" s="9" customFormat="1" x14ac:dyDescent="0.25">
      <c r="C2" s="62"/>
      <c r="D2" s="224">
        <v>2010</v>
      </c>
      <c r="E2" s="224">
        <v>2011</v>
      </c>
      <c r="F2" s="224">
        <v>2012</v>
      </c>
      <c r="G2" s="224">
        <v>2013</v>
      </c>
      <c r="H2" s="224">
        <v>2014</v>
      </c>
      <c r="I2" s="224">
        <v>2015</v>
      </c>
      <c r="J2" s="223">
        <v>2016</v>
      </c>
      <c r="K2" s="223">
        <v>2017</v>
      </c>
      <c r="L2" s="223">
        <v>2018</v>
      </c>
      <c r="M2" s="223">
        <v>2019</v>
      </c>
      <c r="N2" s="223">
        <v>2020</v>
      </c>
      <c r="O2" s="223">
        <v>2021</v>
      </c>
    </row>
    <row r="3" spans="1:17" ht="15" customHeight="1" x14ac:dyDescent="0.25">
      <c r="A3" s="9"/>
      <c r="B3" s="9"/>
      <c r="C3" s="66" t="s">
        <v>6</v>
      </c>
      <c r="D3" s="137">
        <v>179</v>
      </c>
      <c r="E3" s="137">
        <v>179</v>
      </c>
      <c r="F3" s="137">
        <v>179</v>
      </c>
      <c r="G3" s="137">
        <v>177</v>
      </c>
      <c r="H3" s="137">
        <v>178</v>
      </c>
      <c r="I3" s="241">
        <v>178</v>
      </c>
      <c r="J3" s="241">
        <v>178</v>
      </c>
      <c r="K3" s="242">
        <v>186</v>
      </c>
      <c r="L3" s="241">
        <v>186</v>
      </c>
      <c r="M3" s="241">
        <v>180</v>
      </c>
      <c r="N3" s="241">
        <v>180</v>
      </c>
      <c r="O3" s="241">
        <v>178</v>
      </c>
    </row>
    <row r="4" spans="1:17" ht="15" customHeight="1" x14ac:dyDescent="0.25">
      <c r="A4" s="358" t="s">
        <v>7</v>
      </c>
      <c r="B4" s="357" t="s">
        <v>16</v>
      </c>
      <c r="C4" s="62" t="s">
        <v>0</v>
      </c>
      <c r="D4" s="64">
        <v>38</v>
      </c>
      <c r="E4" s="103">
        <v>36</v>
      </c>
      <c r="F4" s="104">
        <v>39</v>
      </c>
      <c r="G4" s="103">
        <v>38</v>
      </c>
      <c r="H4" s="104">
        <v>41</v>
      </c>
      <c r="I4" s="134">
        <v>52</v>
      </c>
      <c r="J4" s="134">
        <v>54</v>
      </c>
      <c r="K4" s="135">
        <v>33</v>
      </c>
      <c r="L4" s="134">
        <v>44</v>
      </c>
      <c r="M4" s="136">
        <v>47</v>
      </c>
      <c r="N4" s="135">
        <v>34</v>
      </c>
      <c r="O4" s="139">
        <v>32</v>
      </c>
      <c r="Q4" s="37"/>
    </row>
    <row r="5" spans="1:17" x14ac:dyDescent="0.25">
      <c r="A5" s="358"/>
      <c r="B5" s="353"/>
      <c r="C5" s="62" t="s">
        <v>1</v>
      </c>
      <c r="D5" s="65">
        <v>150</v>
      </c>
      <c r="E5" s="102">
        <v>155</v>
      </c>
      <c r="F5" s="103">
        <v>153</v>
      </c>
      <c r="G5" s="106">
        <v>153</v>
      </c>
      <c r="H5" s="103">
        <v>150</v>
      </c>
      <c r="I5" s="136">
        <v>153</v>
      </c>
      <c r="J5" s="136">
        <v>157</v>
      </c>
      <c r="K5" s="135">
        <v>104</v>
      </c>
      <c r="L5" s="136">
        <v>108</v>
      </c>
      <c r="M5" s="135">
        <v>104</v>
      </c>
      <c r="N5" s="135">
        <v>88</v>
      </c>
      <c r="O5" s="143">
        <v>95</v>
      </c>
      <c r="Q5" s="37"/>
    </row>
    <row r="6" spans="1:17" x14ac:dyDescent="0.25">
      <c r="A6" s="358"/>
      <c r="B6" s="353"/>
      <c r="C6" s="62" t="s">
        <v>2</v>
      </c>
      <c r="D6" s="65">
        <v>82</v>
      </c>
      <c r="E6" s="103">
        <v>78</v>
      </c>
      <c r="F6" s="103">
        <v>65</v>
      </c>
      <c r="G6" s="102">
        <v>68</v>
      </c>
      <c r="H6" s="103">
        <v>67</v>
      </c>
      <c r="I6" s="136">
        <v>69</v>
      </c>
      <c r="J6" s="135">
        <v>68</v>
      </c>
      <c r="K6" s="135">
        <v>42</v>
      </c>
      <c r="L6" s="135">
        <v>41</v>
      </c>
      <c r="M6" s="136">
        <v>59</v>
      </c>
      <c r="N6" s="135">
        <v>39</v>
      </c>
      <c r="O6" s="139">
        <v>34</v>
      </c>
      <c r="Q6" s="37"/>
    </row>
    <row r="7" spans="1:17" x14ac:dyDescent="0.25">
      <c r="A7" s="358"/>
      <c r="B7" s="353"/>
      <c r="C7" s="62" t="s">
        <v>5</v>
      </c>
      <c r="D7" s="64">
        <v>80</v>
      </c>
      <c r="E7" s="102">
        <v>83</v>
      </c>
      <c r="F7" s="102">
        <v>88</v>
      </c>
      <c r="G7" s="102">
        <v>89</v>
      </c>
      <c r="H7" s="103">
        <v>85</v>
      </c>
      <c r="I7" s="135">
        <v>82</v>
      </c>
      <c r="J7" s="136">
        <v>96</v>
      </c>
      <c r="K7" s="135">
        <v>89</v>
      </c>
      <c r="L7" s="135">
        <v>78</v>
      </c>
      <c r="M7" s="136">
        <v>79</v>
      </c>
      <c r="N7" s="136">
        <v>81</v>
      </c>
      <c r="O7" s="139">
        <v>78</v>
      </c>
      <c r="Q7" s="37"/>
    </row>
    <row r="8" spans="1:17" x14ac:dyDescent="0.25">
      <c r="A8" s="358"/>
      <c r="B8" s="353"/>
      <c r="C8" s="62" t="s">
        <v>3</v>
      </c>
      <c r="D8" s="64">
        <v>143</v>
      </c>
      <c r="E8" s="106">
        <v>143</v>
      </c>
      <c r="F8" s="104">
        <v>144</v>
      </c>
      <c r="G8" s="103">
        <v>139</v>
      </c>
      <c r="H8" s="104">
        <v>140</v>
      </c>
      <c r="I8" s="134">
        <v>143</v>
      </c>
      <c r="J8" s="134">
        <v>153</v>
      </c>
      <c r="K8" s="135">
        <v>114</v>
      </c>
      <c r="L8" s="135">
        <v>107</v>
      </c>
      <c r="M8" s="135">
        <v>98</v>
      </c>
      <c r="N8" s="135">
        <v>94</v>
      </c>
      <c r="O8" s="139">
        <v>92</v>
      </c>
      <c r="Q8" s="37"/>
    </row>
    <row r="9" spans="1:17" s="9" customFormat="1" x14ac:dyDescent="0.25">
      <c r="A9" s="358"/>
      <c r="B9" s="354"/>
      <c r="C9" s="95" t="s">
        <v>31</v>
      </c>
      <c r="D9" s="237" t="e">
        <f>(D4*#REF!+D5*#REF!+D6*#REF!+D7*#REF!+D8*#REF!)</f>
        <v>#REF!</v>
      </c>
      <c r="E9" s="238" t="e">
        <f>(E4*#REF!+E5*#REF!+E6*#REF!+E7*#REF!+E8*#REF!)</f>
        <v>#REF!</v>
      </c>
      <c r="F9" s="239" t="e">
        <f>(F4*#REF!+F5*#REF!+F6*#REF!+F7*#REF!+F8*#REF!)</f>
        <v>#REF!</v>
      </c>
      <c r="G9" s="238" t="e">
        <f>(G4*#REF!+G5*#REF!+G6*#REF!+G7*#REF!+G8*#REF!)</f>
        <v>#REF!</v>
      </c>
      <c r="H9" s="240" t="e">
        <f>(H4*#REF!+H5*#REF!+H6*#REF!+H7*#REF!+H8*#REF!)</f>
        <v>#REF!</v>
      </c>
      <c r="I9" s="240" t="e">
        <f>(I4*#REF!+I5*#REF!+I6*#REF!+I7*#REF!+I8*#REF!)</f>
        <v>#REF!</v>
      </c>
      <c r="J9" s="240" t="e">
        <f>(J4*#REF!+J5*#REF!+J6*#REF!+J7*#REF!+J8*#REF!)</f>
        <v>#REF!</v>
      </c>
      <c r="K9" s="238" t="e">
        <f>(K4*#REF!+K5*#REF!+K6*#REF!+K7*#REF!+K8*#REF!)</f>
        <v>#REF!</v>
      </c>
      <c r="L9" s="238" t="e">
        <f>(L4*#REF!+L5*#REF!+L6*#REF!+L7*#REF!+L8*#REF!)</f>
        <v>#REF!</v>
      </c>
      <c r="M9" s="238" t="e">
        <f>(M4*#REF!+M5*#REF!+M6*#REF!+M7*#REF!+M8*#REF!)</f>
        <v>#REF!</v>
      </c>
      <c r="N9" s="238" t="e">
        <f>(N4*#REF!+N5*#REF!+N6*#REF!+N7*#REF!+N8*#REF!)</f>
        <v>#REF!</v>
      </c>
      <c r="O9" s="238" t="e">
        <f>(O4*#REF!+O5*#REF!+O6*#REF!+O7*#REF!+O8*#REF!)</f>
        <v>#REF!</v>
      </c>
    </row>
    <row r="10" spans="1:17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17" ht="45.75" customHeight="1" x14ac:dyDescent="0.25">
      <c r="A11" s="347"/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44"/>
      <c r="N11" s="44"/>
    </row>
    <row r="12" spans="1:17" x14ac:dyDescent="0.25">
      <c r="A12" s="347"/>
      <c r="B12" s="347"/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44"/>
      <c r="N12" s="44"/>
    </row>
    <row r="13" spans="1:17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44"/>
      <c r="N13" s="44"/>
    </row>
    <row r="14" spans="1:17" x14ac:dyDescent="0.25">
      <c r="A14" s="356"/>
      <c r="B14" s="347"/>
      <c r="C14" s="347"/>
      <c r="D14" s="59"/>
      <c r="E14" s="59"/>
      <c r="F14" s="59"/>
      <c r="G14" s="59"/>
      <c r="H14" s="59"/>
      <c r="I14" s="59"/>
      <c r="J14" s="59"/>
      <c r="K14" s="59"/>
      <c r="L14" s="59"/>
      <c r="M14" s="44"/>
      <c r="N14" s="44"/>
    </row>
    <row r="15" spans="1:17" x14ac:dyDescent="0.25">
      <c r="A15" s="347"/>
      <c r="B15" s="347"/>
      <c r="C15" s="347"/>
      <c r="D15" s="59"/>
      <c r="E15" s="59"/>
      <c r="F15" s="59"/>
      <c r="G15" s="59"/>
      <c r="H15" s="59"/>
      <c r="I15" s="59"/>
      <c r="J15" s="59"/>
      <c r="K15" s="59"/>
      <c r="L15" s="59"/>
      <c r="M15" s="44"/>
      <c r="N15" s="44"/>
    </row>
  </sheetData>
  <mergeCells count="5">
    <mergeCell ref="A14:C15"/>
    <mergeCell ref="D1:L1"/>
    <mergeCell ref="A11:L12"/>
    <mergeCell ref="B4:B9"/>
    <mergeCell ref="A4:A9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35A562"/>
  </sheetPr>
  <dimension ref="A1:O17"/>
  <sheetViews>
    <sheetView zoomScale="85" zoomScaleNormal="85" workbookViewId="0">
      <selection activeCell="C4" sqref="A4:XFD4"/>
    </sheetView>
  </sheetViews>
  <sheetFormatPr defaultColWidth="8.85546875" defaultRowHeight="15" x14ac:dyDescent="0.25"/>
  <cols>
    <col min="1" max="1" width="26" customWidth="1"/>
    <col min="2" max="2" width="23.42578125" customWidth="1"/>
    <col min="3" max="3" width="19.42578125" bestFit="1" customWidth="1"/>
    <col min="4" max="4" width="10.5703125" style="11" customWidth="1"/>
    <col min="5" max="5" width="10.7109375" style="11" customWidth="1"/>
    <col min="6" max="6" width="11.28515625" style="11" customWidth="1"/>
    <col min="7" max="7" width="9.5703125" style="11" customWidth="1"/>
    <col min="8" max="8" width="9.7109375" customWidth="1"/>
  </cols>
  <sheetData>
    <row r="1" spans="1:15" x14ac:dyDescent="0.25">
      <c r="A1" s="9"/>
      <c r="B1" s="9"/>
      <c r="C1" s="9"/>
      <c r="D1" s="321" t="s">
        <v>53</v>
      </c>
      <c r="E1" s="321"/>
      <c r="F1" s="321"/>
      <c r="G1" s="321"/>
      <c r="H1" s="321"/>
      <c r="I1" s="33"/>
    </row>
    <row r="2" spans="1:15" x14ac:dyDescent="0.25">
      <c r="A2" s="9"/>
      <c r="B2" s="9"/>
      <c r="C2" s="9"/>
      <c r="D2" s="16">
        <v>2011</v>
      </c>
      <c r="E2" s="16">
        <v>2012</v>
      </c>
      <c r="F2" s="16">
        <v>2013</v>
      </c>
      <c r="G2" s="14">
        <v>2014</v>
      </c>
      <c r="H2" s="21">
        <v>2015</v>
      </c>
      <c r="I2" s="21">
        <v>2016</v>
      </c>
      <c r="J2" s="21">
        <v>2017</v>
      </c>
      <c r="K2" s="21">
        <v>2018</v>
      </c>
      <c r="L2" s="21">
        <v>2019</v>
      </c>
      <c r="M2" s="21">
        <v>2020</v>
      </c>
      <c r="N2" s="314">
        <v>2021</v>
      </c>
      <c r="O2" s="314">
        <v>2022</v>
      </c>
    </row>
    <row r="3" spans="1:15" x14ac:dyDescent="0.25">
      <c r="A3" s="9"/>
      <c r="B3" s="9"/>
      <c r="C3" s="160" t="s">
        <v>12</v>
      </c>
      <c r="D3" s="138">
        <v>188</v>
      </c>
      <c r="E3" s="138">
        <v>188</v>
      </c>
      <c r="F3" s="138">
        <v>188</v>
      </c>
      <c r="G3" s="138">
        <v>188</v>
      </c>
      <c r="H3" s="127">
        <v>188</v>
      </c>
      <c r="I3" s="127">
        <v>188</v>
      </c>
      <c r="J3" s="125">
        <v>188</v>
      </c>
      <c r="K3" s="125">
        <v>189</v>
      </c>
      <c r="L3" s="192">
        <v>189</v>
      </c>
      <c r="M3" s="192">
        <v>189</v>
      </c>
      <c r="N3" s="192">
        <v>191</v>
      </c>
      <c r="O3" s="192">
        <v>204</v>
      </c>
    </row>
    <row r="4" spans="1:15" ht="15" customHeight="1" x14ac:dyDescent="0.25">
      <c r="A4" s="337" t="s">
        <v>27</v>
      </c>
      <c r="B4" s="325" t="s">
        <v>0</v>
      </c>
      <c r="C4" s="8" t="s">
        <v>11</v>
      </c>
      <c r="D4" s="148">
        <v>85</v>
      </c>
      <c r="E4" s="149">
        <v>84</v>
      </c>
      <c r="F4" s="144">
        <v>84</v>
      </c>
      <c r="G4" s="101">
        <v>85</v>
      </c>
      <c r="H4" s="145">
        <v>85</v>
      </c>
      <c r="I4" s="139">
        <v>84</v>
      </c>
      <c r="J4" s="145">
        <v>84</v>
      </c>
      <c r="K4" s="208">
        <v>83</v>
      </c>
      <c r="L4" s="208">
        <v>81</v>
      </c>
      <c r="M4" s="145">
        <v>81</v>
      </c>
      <c r="N4" s="65">
        <v>85</v>
      </c>
      <c r="O4" s="65">
        <v>76</v>
      </c>
    </row>
    <row r="5" spans="1:15" x14ac:dyDescent="0.25">
      <c r="A5" s="338"/>
      <c r="B5" s="326"/>
      <c r="C5" s="47" t="s">
        <v>10</v>
      </c>
      <c r="D5" s="113">
        <v>0.72899999999999998</v>
      </c>
      <c r="E5" s="148">
        <v>0.73199999999999998</v>
      </c>
      <c r="F5" s="113">
        <v>0.73599999999999999</v>
      </c>
      <c r="G5" s="113">
        <v>0.73899999999999999</v>
      </c>
      <c r="H5" s="65">
        <v>0.74099999999999999</v>
      </c>
      <c r="I5" s="65">
        <v>0.74299999999999999</v>
      </c>
      <c r="J5" s="147">
        <v>0.749</v>
      </c>
      <c r="K5" s="209">
        <v>0.755</v>
      </c>
      <c r="L5" s="231">
        <v>0.76</v>
      </c>
      <c r="M5" s="233">
        <v>0.77600000000000002</v>
      </c>
      <c r="N5" s="65"/>
      <c r="O5" s="65"/>
    </row>
    <row r="6" spans="1:15" x14ac:dyDescent="0.25">
      <c r="A6" s="338"/>
      <c r="B6" s="326" t="s">
        <v>1</v>
      </c>
      <c r="C6" s="10" t="s">
        <v>11</v>
      </c>
      <c r="D6" s="148">
        <v>53</v>
      </c>
      <c r="E6" s="150">
        <v>52</v>
      </c>
      <c r="F6" s="150">
        <v>50</v>
      </c>
      <c r="G6" s="151">
        <v>51</v>
      </c>
      <c r="H6" s="145">
        <v>51</v>
      </c>
      <c r="I6" s="152">
        <v>52</v>
      </c>
      <c r="J6" s="152">
        <v>54</v>
      </c>
      <c r="K6" s="208">
        <v>53</v>
      </c>
      <c r="L6" s="208">
        <v>50</v>
      </c>
      <c r="M6" s="234">
        <v>53</v>
      </c>
      <c r="N6" s="65">
        <v>60</v>
      </c>
      <c r="O6" s="65">
        <v>69</v>
      </c>
    </row>
    <row r="7" spans="1:15" x14ac:dyDescent="0.25">
      <c r="A7" s="338"/>
      <c r="B7" s="326"/>
      <c r="C7" s="47" t="s">
        <v>10</v>
      </c>
      <c r="D7" s="113">
        <v>0.78700000000000003</v>
      </c>
      <c r="E7" s="148">
        <v>0.79300000000000004</v>
      </c>
      <c r="F7" s="113">
        <v>0.79600000000000004</v>
      </c>
      <c r="G7" s="113">
        <v>0.79600000000000004</v>
      </c>
      <c r="H7" s="65">
        <v>0.79800000000000004</v>
      </c>
      <c r="I7" s="65">
        <v>0.79600000000000004</v>
      </c>
      <c r="J7" s="147">
        <v>0.80500000000000005</v>
      </c>
      <c r="K7" s="209">
        <v>0.80800000000000005</v>
      </c>
      <c r="L7" s="199">
        <v>0.81699999999999995</v>
      </c>
      <c r="M7" s="233">
        <v>0.82299999999999995</v>
      </c>
      <c r="N7" s="65"/>
      <c r="O7" s="65"/>
    </row>
    <row r="8" spans="1:15" x14ac:dyDescent="0.25">
      <c r="A8" s="338"/>
      <c r="B8" s="326" t="s">
        <v>2</v>
      </c>
      <c r="C8" s="10" t="s">
        <v>11</v>
      </c>
      <c r="D8" s="148">
        <v>63</v>
      </c>
      <c r="E8" s="150">
        <v>62</v>
      </c>
      <c r="F8" s="150">
        <v>57</v>
      </c>
      <c r="G8" s="107">
        <v>55</v>
      </c>
      <c r="H8" s="143">
        <v>56</v>
      </c>
      <c r="I8" s="142">
        <v>56</v>
      </c>
      <c r="J8" s="143">
        <v>60</v>
      </c>
      <c r="K8" s="208">
        <v>58</v>
      </c>
      <c r="L8" s="208">
        <v>50</v>
      </c>
      <c r="M8" s="234">
        <v>51</v>
      </c>
      <c r="N8" s="65">
        <v>56</v>
      </c>
      <c r="O8" s="65">
        <v>67</v>
      </c>
    </row>
    <row r="9" spans="1:15" x14ac:dyDescent="0.25">
      <c r="A9" s="338"/>
      <c r="B9" s="326"/>
      <c r="C9" s="47" t="s">
        <v>10</v>
      </c>
      <c r="D9" s="113">
        <v>0.76600000000000001</v>
      </c>
      <c r="E9" s="148">
        <v>0.77400000000000002</v>
      </c>
      <c r="F9" s="113">
        <v>0.78200000000000003</v>
      </c>
      <c r="G9" s="113">
        <v>0.78900000000000003</v>
      </c>
      <c r="H9" s="65">
        <v>0.79300000000000004</v>
      </c>
      <c r="I9" s="65">
        <v>0.79400000000000004</v>
      </c>
      <c r="J9" s="147">
        <v>0.79700000000000004</v>
      </c>
      <c r="K9" s="210">
        <v>0.8</v>
      </c>
      <c r="L9" s="199">
        <v>0.81699999999999995</v>
      </c>
      <c r="M9" s="233">
        <v>0.82499999999999996</v>
      </c>
      <c r="N9" s="65"/>
      <c r="O9" s="65"/>
    </row>
    <row r="10" spans="1:15" x14ac:dyDescent="0.25">
      <c r="A10" s="338"/>
      <c r="B10" s="326" t="s">
        <v>5</v>
      </c>
      <c r="C10" s="10" t="s">
        <v>11</v>
      </c>
      <c r="D10" s="148">
        <v>123</v>
      </c>
      <c r="E10" s="154">
        <v>123</v>
      </c>
      <c r="F10" s="150">
        <v>121</v>
      </c>
      <c r="G10" s="155">
        <v>121</v>
      </c>
      <c r="H10" s="139">
        <v>120</v>
      </c>
      <c r="I10" s="142">
        <v>120</v>
      </c>
      <c r="J10" s="152">
        <v>121</v>
      </c>
      <c r="K10" s="211">
        <v>122</v>
      </c>
      <c r="L10" s="232">
        <v>122</v>
      </c>
      <c r="M10" s="235">
        <v>120</v>
      </c>
      <c r="N10" s="65">
        <v>118</v>
      </c>
      <c r="O10" s="65">
        <v>117</v>
      </c>
    </row>
    <row r="11" spans="1:15" x14ac:dyDescent="0.25">
      <c r="A11" s="338"/>
      <c r="B11" s="326"/>
      <c r="C11" s="47" t="s">
        <v>10</v>
      </c>
      <c r="D11" s="113">
        <v>0.63200000000000001</v>
      </c>
      <c r="E11" s="148">
        <v>0.63800000000000001</v>
      </c>
      <c r="F11" s="113">
        <v>0.64700000000000002</v>
      </c>
      <c r="G11" s="113">
        <v>0.65600000000000003</v>
      </c>
      <c r="H11" s="113">
        <v>0.66200000000000003</v>
      </c>
      <c r="I11" s="65">
        <v>0.66400000000000003</v>
      </c>
      <c r="J11" s="147">
        <v>0.66900000000000004</v>
      </c>
      <c r="K11" s="209">
        <v>0.67200000000000004</v>
      </c>
      <c r="L11" s="199">
        <v>0.67400000000000004</v>
      </c>
      <c r="M11" s="233">
        <v>0.69699999999999995</v>
      </c>
      <c r="N11" s="65"/>
      <c r="O11" s="65"/>
    </row>
    <row r="12" spans="1:15" x14ac:dyDescent="0.25">
      <c r="A12" s="338"/>
      <c r="B12" s="327" t="s">
        <v>8</v>
      </c>
      <c r="C12" s="10" t="s">
        <v>11</v>
      </c>
      <c r="D12" s="148">
        <v>54</v>
      </c>
      <c r="E12" s="150">
        <v>53</v>
      </c>
      <c r="F12" s="150">
        <v>48</v>
      </c>
      <c r="G12" s="156">
        <v>48</v>
      </c>
      <c r="H12" s="145">
        <v>48</v>
      </c>
      <c r="I12" s="143">
        <v>49</v>
      </c>
      <c r="J12" s="145">
        <v>49</v>
      </c>
      <c r="K12" s="212">
        <v>49</v>
      </c>
      <c r="L12" s="212">
        <v>49</v>
      </c>
      <c r="M12" s="234">
        <v>52</v>
      </c>
      <c r="N12" s="65">
        <v>52</v>
      </c>
      <c r="O12" s="65">
        <v>56</v>
      </c>
    </row>
    <row r="13" spans="1:15" x14ac:dyDescent="0.25">
      <c r="A13" s="338"/>
      <c r="B13" s="327"/>
      <c r="C13" s="47" t="s">
        <v>10</v>
      </c>
      <c r="D13" s="113">
        <v>0.78500000000000003</v>
      </c>
      <c r="E13" s="148">
        <v>0.79200000000000004</v>
      </c>
      <c r="F13" s="113">
        <v>0.79900000000000004</v>
      </c>
      <c r="G13" s="113">
        <v>0.80300000000000005</v>
      </c>
      <c r="H13" s="65">
        <v>0.80500000000000005</v>
      </c>
      <c r="I13" s="65">
        <v>0.80400000000000005</v>
      </c>
      <c r="J13" s="147">
        <v>0.81499999999999995</v>
      </c>
      <c r="K13" s="209">
        <v>0.81599999999999995</v>
      </c>
      <c r="L13" s="199">
        <v>0.82399999999999995</v>
      </c>
      <c r="M13" s="233">
        <v>0.82399999999999995</v>
      </c>
      <c r="N13" s="65"/>
      <c r="O13" s="64"/>
    </row>
    <row r="14" spans="1:15" x14ac:dyDescent="0.25">
      <c r="A14" s="338"/>
      <c r="B14" s="344" t="s">
        <v>31</v>
      </c>
      <c r="C14" s="13" t="s">
        <v>11</v>
      </c>
      <c r="D14" s="157" t="e">
        <f>(D4*#REF!+D6*#REF!+D8*#REF!+D10*#REF!+D12*#REF!)</f>
        <v>#REF!</v>
      </c>
      <c r="E14" s="133" t="e">
        <f>(E4*#REF!+E6*#REF!+E8*#REF!+E10*#REF!+E12*#REF!)</f>
        <v>#REF!</v>
      </c>
      <c r="F14" s="133" t="e">
        <f>(F4*#REF!+F6*#REF!+F8*#REF!+F10*#REF!+F12*#REF!)</f>
        <v>#REF!</v>
      </c>
      <c r="G14" s="158" t="e">
        <f>(G4*#REF!+G6*#REF!+G8*#REF!+G10*#REF!+G12*#REF!)</f>
        <v>#REF!</v>
      </c>
      <c r="H14" s="158" t="e">
        <f>(H4*#REF!+H6*#REF!+H8*#REF!+H10*#REF!+H12*#REF!)</f>
        <v>#REF!</v>
      </c>
      <c r="I14" s="159" t="e">
        <f>(I4*#REF!+I6*#REF!+I8*#REF!+I10*#REF!+I12*#REF!)</f>
        <v>#REF!</v>
      </c>
      <c r="J14" s="159" t="e">
        <f>(J4*#REF!+J6*#REF!+J8*#REF!+J10*#REF!+J12*#REF!)</f>
        <v>#REF!</v>
      </c>
      <c r="K14" s="213" t="e">
        <f>(K4*#REF!+K6*#REF!+K8*#REF!+K10*#REF!+K12*#REF!)</f>
        <v>#REF!</v>
      </c>
      <c r="L14" s="213" t="e">
        <f>(L4*#REF!+L6*#REF!+L8*#REF!+L10*#REF!+L12*#REF!)</f>
        <v>#REF!</v>
      </c>
      <c r="M14" s="236" t="e">
        <f>(M4*#REF!+M6*#REF!+M8*#REF!+M10*#REF!+M12*#REF!)</f>
        <v>#REF!</v>
      </c>
      <c r="N14" s="315"/>
      <c r="O14" s="64"/>
    </row>
    <row r="15" spans="1:15" x14ac:dyDescent="0.25">
      <c r="A15" s="339"/>
      <c r="B15" s="345"/>
      <c r="C15" s="15" t="s">
        <v>10</v>
      </c>
      <c r="D15" s="153" t="e">
        <f>(D5*#REF!+D7*#REF!+D9*#REF!+D11*#REF!+D13*#REF!)</f>
        <v>#REF!</v>
      </c>
      <c r="E15" s="153" t="e">
        <f>(E5*#REF!+E7*#REF!+E9*#REF!+E11*#REF!+E13*#REF!)</f>
        <v>#REF!</v>
      </c>
      <c r="F15" s="153" t="e">
        <f>(F5*#REF!+F7*#REF!+F9*#REF!+F11*#REF!+F13*#REF!)</f>
        <v>#REF!</v>
      </c>
      <c r="G15" s="153" t="e">
        <f>(G5*#REF!+G7*#REF!+G9*#REF!+G11*#REF!+G13*#REF!)</f>
        <v>#REF!</v>
      </c>
      <c r="H15" s="153" t="e">
        <f>(H5*#REF!+H7*#REF!+H9*#REF!+H11*#REF!+H13*#REF!)</f>
        <v>#REF!</v>
      </c>
      <c r="I15" s="153" t="e">
        <f>(I5*#REF!+I7*#REF!+I9*#REF!+I11*#REF!+I13*#REF!)</f>
        <v>#REF!</v>
      </c>
      <c r="J15" s="153" t="e">
        <f>(J5*#REF!+J7*#REF!+J9*#REF!+J11*#REF!+J13*#REF!)</f>
        <v>#REF!</v>
      </c>
      <c r="K15" s="210" t="e">
        <f>(K5*#REF!+K7*#REF!+K9*#REF!+K11*#REF!+K13*#REF!)</f>
        <v>#REF!</v>
      </c>
      <c r="L15" s="210" t="e">
        <f>(L5*#REF!+L7*#REF!+L9*#REF!+L11*#REF!+L13*#REF!)</f>
        <v>#REF!</v>
      </c>
      <c r="M15" s="210" t="e">
        <f>(M5*#REF!+M7*#REF!+M9*#REF!+M11*#REF!+M13*#REF!)</f>
        <v>#REF!</v>
      </c>
      <c r="N15" s="62"/>
      <c r="O15" s="62"/>
    </row>
    <row r="16" spans="1:15" x14ac:dyDescent="0.25">
      <c r="G16"/>
    </row>
    <row r="17" spans="1:9" ht="56.25" customHeight="1" x14ac:dyDescent="0.25">
      <c r="A17" s="347" t="s">
        <v>37</v>
      </c>
      <c r="B17" s="348"/>
      <c r="C17" s="348"/>
      <c r="D17" s="348"/>
      <c r="E17" s="348"/>
      <c r="F17" s="348"/>
      <c r="G17" s="348"/>
      <c r="H17" s="348"/>
      <c r="I17" s="348"/>
    </row>
  </sheetData>
  <mergeCells count="9">
    <mergeCell ref="A17:I17"/>
    <mergeCell ref="D1:H1"/>
    <mergeCell ref="A4:A15"/>
    <mergeCell ref="B4:B5"/>
    <mergeCell ref="B6:B7"/>
    <mergeCell ref="B8:B9"/>
    <mergeCell ref="B10:B11"/>
    <mergeCell ref="B12:B13"/>
    <mergeCell ref="B14:B15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00B050"/>
  </sheetPr>
  <dimension ref="A1:R15"/>
  <sheetViews>
    <sheetView zoomScaleNormal="100" zoomScalePageLayoutView="80" workbookViewId="0">
      <selection activeCell="C4" sqref="A4:XFD4"/>
    </sheetView>
  </sheetViews>
  <sheetFormatPr defaultColWidth="8.85546875" defaultRowHeight="15" x14ac:dyDescent="0.25"/>
  <cols>
    <col min="1" max="1" width="21.42578125" customWidth="1"/>
    <col min="2" max="2" width="24.28515625" bestFit="1" customWidth="1"/>
    <col min="3" max="3" width="20.140625" customWidth="1"/>
    <col min="4" max="9" width="8.85546875" style="31" customWidth="1"/>
    <col min="10" max="10" width="9.5703125" style="31" customWidth="1"/>
    <col min="11" max="11" width="11.140625" customWidth="1"/>
    <col min="16" max="16" width="11.7109375" bestFit="1" customWidth="1"/>
    <col min="23" max="23" width="11.5703125" bestFit="1" customWidth="1"/>
  </cols>
  <sheetData>
    <row r="1" spans="1:18" s="9" customFormat="1" x14ac:dyDescent="0.25">
      <c r="D1" s="359" t="s">
        <v>32</v>
      </c>
      <c r="E1" s="359"/>
      <c r="F1" s="359"/>
      <c r="G1" s="359"/>
      <c r="H1" s="359"/>
      <c r="I1" s="359"/>
      <c r="J1" s="359"/>
      <c r="K1" s="359"/>
    </row>
    <row r="2" spans="1:18" x14ac:dyDescent="0.25">
      <c r="D2" s="14" t="s">
        <v>13</v>
      </c>
      <c r="E2" s="14" t="s">
        <v>14</v>
      </c>
      <c r="F2" s="14">
        <v>2012</v>
      </c>
      <c r="G2" s="14">
        <v>2013</v>
      </c>
      <c r="H2" s="14">
        <v>2014</v>
      </c>
      <c r="I2" s="14">
        <v>2015</v>
      </c>
      <c r="J2" s="27">
        <v>2016</v>
      </c>
      <c r="K2" s="27">
        <v>2017</v>
      </c>
      <c r="L2" s="27">
        <v>2018</v>
      </c>
      <c r="M2" s="27">
        <v>2019</v>
      </c>
      <c r="N2" s="27">
        <v>2020</v>
      </c>
      <c r="O2" s="27">
        <v>2021</v>
      </c>
      <c r="P2" s="223">
        <v>2022</v>
      </c>
      <c r="Q2" s="223">
        <v>2023</v>
      </c>
    </row>
    <row r="3" spans="1:18" x14ac:dyDescent="0.25">
      <c r="C3" s="160" t="s">
        <v>12</v>
      </c>
      <c r="D3" s="119">
        <v>132</v>
      </c>
      <c r="E3" s="119">
        <v>125</v>
      </c>
      <c r="F3" s="119">
        <v>141</v>
      </c>
      <c r="G3" s="119">
        <v>142</v>
      </c>
      <c r="H3" s="119">
        <v>143</v>
      </c>
      <c r="I3" s="119">
        <v>141</v>
      </c>
      <c r="J3" s="127">
        <v>128</v>
      </c>
      <c r="K3" s="127">
        <v>127</v>
      </c>
      <c r="L3" s="120">
        <v>126</v>
      </c>
      <c r="M3" s="192">
        <v>129</v>
      </c>
      <c r="N3" s="119">
        <v>131</v>
      </c>
      <c r="O3" s="303">
        <v>132</v>
      </c>
      <c r="P3" s="137">
        <v>132</v>
      </c>
      <c r="Q3" s="192">
        <v>132</v>
      </c>
    </row>
    <row r="4" spans="1:18" ht="15" customHeight="1" x14ac:dyDescent="0.25">
      <c r="A4" s="337" t="s">
        <v>20</v>
      </c>
      <c r="B4" s="325" t="s">
        <v>0</v>
      </c>
      <c r="C4" s="193" t="s">
        <v>11</v>
      </c>
      <c r="D4" s="65">
        <v>82</v>
      </c>
      <c r="E4" s="103">
        <v>69</v>
      </c>
      <c r="F4" s="106">
        <v>69</v>
      </c>
      <c r="G4" s="103">
        <v>59</v>
      </c>
      <c r="H4" s="104">
        <v>65</v>
      </c>
      <c r="I4" s="103">
        <v>61</v>
      </c>
      <c r="J4" s="103">
        <v>60</v>
      </c>
      <c r="K4" s="103">
        <v>59</v>
      </c>
      <c r="L4" s="187">
        <v>68</v>
      </c>
      <c r="M4" s="103">
        <v>64</v>
      </c>
      <c r="N4" s="225">
        <v>61</v>
      </c>
      <c r="O4" s="301">
        <v>69</v>
      </c>
      <c r="P4" s="65">
        <v>80</v>
      </c>
      <c r="Q4" s="147">
        <v>72</v>
      </c>
    </row>
    <row r="5" spans="1:18" x14ac:dyDescent="0.25">
      <c r="A5" s="338"/>
      <c r="B5" s="326"/>
      <c r="C5" s="47" t="s">
        <v>10</v>
      </c>
      <c r="D5" s="112">
        <v>2.84</v>
      </c>
      <c r="E5" s="112">
        <v>33</v>
      </c>
      <c r="F5" s="112">
        <v>34.5</v>
      </c>
      <c r="G5" s="112">
        <v>37.6</v>
      </c>
      <c r="H5" s="112">
        <v>36.1</v>
      </c>
      <c r="I5" s="112">
        <v>37.299999999999997</v>
      </c>
      <c r="J5" s="112">
        <v>35.1</v>
      </c>
      <c r="K5" s="112">
        <v>35.700000000000003</v>
      </c>
      <c r="L5" s="188">
        <v>32.81</v>
      </c>
      <c r="M5" s="146">
        <v>33.979999999999997</v>
      </c>
      <c r="N5" s="226">
        <v>32.64</v>
      </c>
      <c r="O5" s="247"/>
      <c r="P5" s="316"/>
      <c r="Q5" s="147"/>
    </row>
    <row r="6" spans="1:18" x14ac:dyDescent="0.25">
      <c r="A6" s="338"/>
      <c r="B6" s="326" t="s">
        <v>1</v>
      </c>
      <c r="C6" s="194" t="s">
        <v>11</v>
      </c>
      <c r="D6" s="113" t="s">
        <v>4</v>
      </c>
      <c r="E6" s="113" t="s">
        <v>4</v>
      </c>
      <c r="F6" s="113">
        <v>78</v>
      </c>
      <c r="G6" s="107">
        <v>77</v>
      </c>
      <c r="H6" s="107">
        <v>58</v>
      </c>
      <c r="I6" s="103">
        <v>53</v>
      </c>
      <c r="J6" s="102">
        <v>79</v>
      </c>
      <c r="K6" s="102">
        <v>88</v>
      </c>
      <c r="L6" s="189">
        <v>86</v>
      </c>
      <c r="M6" s="139">
        <v>72</v>
      </c>
      <c r="N6" s="96">
        <v>64</v>
      </c>
      <c r="O6" s="250">
        <v>62</v>
      </c>
      <c r="P6" s="316">
        <v>77</v>
      </c>
      <c r="Q6" s="147">
        <v>80</v>
      </c>
      <c r="R6" s="38"/>
    </row>
    <row r="7" spans="1:18" x14ac:dyDescent="0.25">
      <c r="A7" s="338"/>
      <c r="B7" s="326"/>
      <c r="C7" s="47" t="s">
        <v>10</v>
      </c>
      <c r="D7" s="114" t="s">
        <v>4</v>
      </c>
      <c r="E7" s="114" t="s">
        <v>4</v>
      </c>
      <c r="F7" s="114">
        <v>32.9</v>
      </c>
      <c r="G7" s="114">
        <v>34.6</v>
      </c>
      <c r="H7" s="114">
        <v>37.1</v>
      </c>
      <c r="I7" s="112">
        <v>38.200000000000003</v>
      </c>
      <c r="J7" s="112">
        <v>30.4</v>
      </c>
      <c r="K7" s="112">
        <v>30</v>
      </c>
      <c r="L7" s="188">
        <v>29.35</v>
      </c>
      <c r="M7" s="146">
        <v>32.07</v>
      </c>
      <c r="N7" s="226">
        <v>31.27</v>
      </c>
      <c r="O7" s="247"/>
      <c r="P7" s="316"/>
      <c r="Q7" s="316"/>
      <c r="R7" s="38"/>
    </row>
    <row r="8" spans="1:18" x14ac:dyDescent="0.25">
      <c r="A8" s="338"/>
      <c r="B8" s="326" t="s">
        <v>2</v>
      </c>
      <c r="C8" s="194" t="s">
        <v>11</v>
      </c>
      <c r="D8" s="65">
        <v>63</v>
      </c>
      <c r="E8" s="104">
        <v>84</v>
      </c>
      <c r="F8" s="103">
        <v>83</v>
      </c>
      <c r="G8" s="104">
        <v>84</v>
      </c>
      <c r="H8" s="103">
        <v>79</v>
      </c>
      <c r="I8" s="104">
        <v>82</v>
      </c>
      <c r="J8" s="103">
        <v>75</v>
      </c>
      <c r="K8" s="104">
        <v>78</v>
      </c>
      <c r="L8" s="189">
        <v>74</v>
      </c>
      <c r="M8" s="143">
        <v>79</v>
      </c>
      <c r="N8" s="96">
        <v>77</v>
      </c>
      <c r="O8" s="249">
        <v>79</v>
      </c>
      <c r="P8" s="316">
        <v>83</v>
      </c>
      <c r="Q8" s="316">
        <v>81</v>
      </c>
      <c r="R8" s="38"/>
    </row>
    <row r="9" spans="1:18" x14ac:dyDescent="0.25">
      <c r="A9" s="338"/>
      <c r="B9" s="326"/>
      <c r="C9" s="47" t="s">
        <v>10</v>
      </c>
      <c r="D9" s="112">
        <v>3.05</v>
      </c>
      <c r="E9" s="112">
        <v>30.3</v>
      </c>
      <c r="F9" s="112">
        <v>31.9</v>
      </c>
      <c r="G9" s="112">
        <v>32.700000000000003</v>
      </c>
      <c r="H9" s="112">
        <v>32.799999999999997</v>
      </c>
      <c r="I9" s="112">
        <v>31.2</v>
      </c>
      <c r="J9" s="112">
        <v>31.5</v>
      </c>
      <c r="K9" s="112">
        <v>31.5</v>
      </c>
      <c r="L9" s="188">
        <v>31.42</v>
      </c>
      <c r="M9" s="146">
        <v>31.03</v>
      </c>
      <c r="N9" s="39">
        <v>28.56</v>
      </c>
      <c r="O9" s="247"/>
      <c r="P9" s="316"/>
      <c r="Q9" s="316"/>
      <c r="R9" s="38"/>
    </row>
    <row r="10" spans="1:18" x14ac:dyDescent="0.25">
      <c r="A10" s="338"/>
      <c r="B10" s="326" t="s">
        <v>5</v>
      </c>
      <c r="C10" s="194" t="s">
        <v>11</v>
      </c>
      <c r="D10" s="65">
        <v>104</v>
      </c>
      <c r="E10" s="103">
        <v>85</v>
      </c>
      <c r="F10" s="102">
        <v>109</v>
      </c>
      <c r="G10" s="102">
        <v>117</v>
      </c>
      <c r="H10" s="103">
        <v>112</v>
      </c>
      <c r="I10" s="103">
        <v>109</v>
      </c>
      <c r="J10" s="103">
        <v>103</v>
      </c>
      <c r="K10" s="103">
        <v>95</v>
      </c>
      <c r="L10" s="189">
        <v>94</v>
      </c>
      <c r="M10" s="139">
        <v>90</v>
      </c>
      <c r="N10" s="97">
        <v>94</v>
      </c>
      <c r="O10" s="249">
        <v>98</v>
      </c>
      <c r="P10" s="316">
        <v>94</v>
      </c>
      <c r="Q10" s="316">
        <v>106</v>
      </c>
      <c r="R10" s="38"/>
    </row>
    <row r="11" spans="1:18" x14ac:dyDescent="0.25">
      <c r="A11" s="338"/>
      <c r="B11" s="326"/>
      <c r="C11" s="47" t="s">
        <v>10</v>
      </c>
      <c r="D11" s="112">
        <v>2.67</v>
      </c>
      <c r="E11" s="112">
        <v>29.8</v>
      </c>
      <c r="F11" s="112">
        <v>26.4</v>
      </c>
      <c r="G11" s="112">
        <v>27</v>
      </c>
      <c r="H11" s="112">
        <v>27.8</v>
      </c>
      <c r="I11" s="112">
        <v>28</v>
      </c>
      <c r="J11" s="112">
        <v>26.6</v>
      </c>
      <c r="K11" s="112">
        <v>28</v>
      </c>
      <c r="L11" s="188">
        <v>27.56</v>
      </c>
      <c r="M11" s="146">
        <v>28.38</v>
      </c>
      <c r="N11" s="39">
        <v>24.51</v>
      </c>
      <c r="O11" s="247"/>
      <c r="P11" s="316"/>
      <c r="Q11" s="316"/>
      <c r="R11" s="38"/>
    </row>
    <row r="12" spans="1:18" x14ac:dyDescent="0.25">
      <c r="A12" s="338"/>
      <c r="B12" s="327" t="s">
        <v>8</v>
      </c>
      <c r="C12" s="194" t="s">
        <v>11</v>
      </c>
      <c r="D12" s="65">
        <v>64</v>
      </c>
      <c r="E12" s="103">
        <v>56</v>
      </c>
      <c r="F12" s="103">
        <v>51</v>
      </c>
      <c r="G12" s="65">
        <v>62</v>
      </c>
      <c r="H12" s="103">
        <v>49</v>
      </c>
      <c r="I12" s="103">
        <v>48</v>
      </c>
      <c r="J12" s="103">
        <v>43</v>
      </c>
      <c r="K12" s="102">
        <v>45</v>
      </c>
      <c r="L12" s="190">
        <v>46</v>
      </c>
      <c r="M12" s="145">
        <v>46</v>
      </c>
      <c r="N12" s="97">
        <v>47</v>
      </c>
      <c r="O12" s="250">
        <v>45</v>
      </c>
      <c r="P12" s="316">
        <v>47</v>
      </c>
      <c r="Q12" s="147">
        <v>51</v>
      </c>
      <c r="R12" s="38"/>
    </row>
    <row r="13" spans="1:18" x14ac:dyDescent="0.25">
      <c r="A13" s="338"/>
      <c r="B13" s="327"/>
      <c r="C13" s="47" t="s">
        <v>10</v>
      </c>
      <c r="D13" s="112">
        <v>3.03</v>
      </c>
      <c r="E13" s="112">
        <v>35.9</v>
      </c>
      <c r="F13" s="112">
        <v>37.9</v>
      </c>
      <c r="G13" s="112">
        <v>37.200000000000003</v>
      </c>
      <c r="H13" s="112">
        <v>39.1</v>
      </c>
      <c r="I13" s="112">
        <v>39.299999999999997</v>
      </c>
      <c r="J13" s="112">
        <v>38.5</v>
      </c>
      <c r="K13" s="112">
        <v>38.799999999999997</v>
      </c>
      <c r="L13" s="188">
        <v>37.9</v>
      </c>
      <c r="M13" s="146">
        <v>37.619999999999997</v>
      </c>
      <c r="N13" s="39">
        <v>35.630000000000003</v>
      </c>
      <c r="O13" s="247"/>
      <c r="P13" s="316"/>
      <c r="Q13" s="316"/>
      <c r="R13" s="38"/>
    </row>
    <row r="14" spans="1:18" s="9" customFormat="1" x14ac:dyDescent="0.25">
      <c r="A14" s="338"/>
      <c r="B14" s="344" t="s">
        <v>31</v>
      </c>
      <c r="C14" s="195" t="s">
        <v>11</v>
      </c>
      <c r="D14" s="141" t="e">
        <f>D4*#REF!+'GII (INSEAD)'!D8*#REF!+'GII (INSEAD)'!D10*#REF!+'GII (INSEAD)'!D12*#REF!</f>
        <v>#REF!</v>
      </c>
      <c r="E14" s="132" t="e">
        <f>E4*#REF!+'GII (INSEAD)'!E8*#REF!+'GII (INSEAD)'!E10*#REF!+'GII (INSEAD)'!E12*#REF!</f>
        <v>#REF!</v>
      </c>
      <c r="F14" s="132" t="e">
        <f>(F4*#REF!+F6*#REF!+F8*#REF!+F10*#REF!+F12*#REF!)</f>
        <v>#REF!</v>
      </c>
      <c r="G14" s="130" t="e">
        <f>(G4*#REF!+G6*#REF!+G8*#REF!+G10*#REF!+G12*#REF!)</f>
        <v>#REF!</v>
      </c>
      <c r="H14" s="132" t="e">
        <f>(H4*#REF!+H6*#REF!+H8*#REF!+H10*#REF!+H12*#REF!)</f>
        <v>#REF!</v>
      </c>
      <c r="I14" s="131" t="e">
        <f>(I4*#REF!+I6*#REF!+I8*#REF!+I10*#REF!+I12*#REF!)</f>
        <v>#REF!</v>
      </c>
      <c r="J14" s="132" t="e">
        <f>(J4*#REF!+J6*#REF!+J8*#REF!+J10*#REF!+J12*#REF!)</f>
        <v>#REF!</v>
      </c>
      <c r="K14" s="161" t="e">
        <f>(K4*#REF!+K6*#REF!+K8*#REF!+K10*#REF!+K12*#REF!)</f>
        <v>#REF!</v>
      </c>
      <c r="L14" s="191" t="e">
        <f>(L4*#REF!+L6*#REF!+L8*#REF!+L10*#REF!+L12*#REF!)</f>
        <v>#REF!</v>
      </c>
      <c r="M14" s="131" t="e">
        <f>(M4*#REF!+M6*#REF!+M8*#REF!+M10*#REF!+M12*#REF!)</f>
        <v>#REF!</v>
      </c>
      <c r="N14" s="130" t="e">
        <f>(N4*#REF!+N6*#REF!+N8*#REF!+N10*#REF!+N12*#REF!)</f>
        <v>#REF!</v>
      </c>
      <c r="O14" s="302" t="e">
        <f>(O4*#REF!+O6*#REF!+O8*#REF!+O10*#REF!+O12*#REF!)</f>
        <v>#REF!</v>
      </c>
      <c r="P14" s="316"/>
      <c r="Q14" s="316"/>
      <c r="R14" s="38"/>
    </row>
    <row r="15" spans="1:18" s="9" customFormat="1" x14ac:dyDescent="0.25">
      <c r="A15" s="339"/>
      <c r="B15" s="345"/>
      <c r="C15" s="51" t="s">
        <v>10</v>
      </c>
      <c r="D15" s="114" t="s">
        <v>4</v>
      </c>
      <c r="E15" s="112" t="e">
        <f>E5*#REF!+'GII (INSEAD)'!E9*#REF!+'GII (INSEAD)'!E11*#REF!+'GII (INSEAD)'!E13*#REF!</f>
        <v>#REF!</v>
      </c>
      <c r="F15" s="112" t="e">
        <f>(F5*#REF!+F7*#REF!+F9*#REF!+F11*#REF!+F13*#REF!)</f>
        <v>#REF!</v>
      </c>
      <c r="G15" s="112" t="e">
        <f>(G5*#REF!+G7*#REF!+G9*#REF!+G11*#REF!+G13*#REF!)</f>
        <v>#REF!</v>
      </c>
      <c r="H15" s="112" t="e">
        <f>(H5*#REF!+H7*#REF!+H9*#REF!+H11*#REF!+H13*#REF!)</f>
        <v>#REF!</v>
      </c>
      <c r="I15" s="112" t="e">
        <f>(I5*#REF!+I7*#REF!+I9*#REF!+I11*#REF!+I13*#REF!)</f>
        <v>#REF!</v>
      </c>
      <c r="J15" s="112" t="e">
        <f>(J5*#REF!+J7*#REF!+J9*#REF!+J11*#REF!+J13*#REF!)</f>
        <v>#REF!</v>
      </c>
      <c r="K15" s="112" t="e">
        <f>(K5*#REF!+K7*#REF!+K9*#REF!+K11*#REF!+K13*#REF!)</f>
        <v>#REF!</v>
      </c>
      <c r="L15" s="178" t="e">
        <f>(L5*#REF!+L7*#REF!+L9*#REF!+L11*#REF!+L13*#REF!)</f>
        <v>#REF!</v>
      </c>
      <c r="M15" s="112" t="e">
        <f>(M5*#REF!+M7*#REF!+M9*#REF!+M11*#REF!+M13*#REF!)</f>
        <v>#REF!</v>
      </c>
      <c r="N15" s="112" t="e">
        <f>(N5*#REF!+N7*#REF!+N9*#REF!+N11*#REF!+N13*#REF!)</f>
        <v>#REF!</v>
      </c>
      <c r="O15" s="247"/>
      <c r="P15" s="62"/>
      <c r="Q15" s="147"/>
    </row>
  </sheetData>
  <mergeCells count="8">
    <mergeCell ref="D1:K1"/>
    <mergeCell ref="B6:B7"/>
    <mergeCell ref="B8:B9"/>
    <mergeCell ref="A4:A15"/>
    <mergeCell ref="B4:B5"/>
    <mergeCell ref="B10:B11"/>
    <mergeCell ref="B12:B13"/>
    <mergeCell ref="B14:B15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GCI (WEF)</vt:lpstr>
      <vt:lpstr>SPI</vt:lpstr>
      <vt:lpstr>IG (KOF)</vt:lpstr>
      <vt:lpstr>Prosperity Index</vt:lpstr>
      <vt:lpstr>BTI</vt:lpstr>
      <vt:lpstr>EFW (Fraser)</vt:lpstr>
      <vt:lpstr>EF (Heritage, WSJ)</vt:lpstr>
      <vt:lpstr>HDI (UN)</vt:lpstr>
      <vt:lpstr>GII (INSEAD)</vt:lpstr>
      <vt:lpstr>LPI (World Bank)</vt:lpstr>
      <vt:lpstr>GET (WEF)</vt:lpstr>
      <vt:lpstr>UN E-G</vt:lpstr>
      <vt:lpstr>NRI</vt:lpstr>
      <vt:lpstr>ECI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2024-10-10T11:17:29Z</dcterms:modified>
</cp:coreProperties>
</file>